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dd" sheetId="21" r:id="rId2"/>
    <sheet name="BP" sheetId="14" r:id="rId3"/>
    <sheet name="Potoki" sheetId="3" r:id="rId4"/>
    <sheet name="Lists" sheetId="18" r:id="rId5"/>
    <sheet name="rBP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V325" i="21" l="1"/>
  <c r="CC325" i="21"/>
  <c r="CD325" i="21"/>
  <c r="CK325" i="21"/>
  <c r="CL325" i="21"/>
  <c r="CS325" i="21"/>
  <c r="CT325" i="21"/>
  <c r="Z9" i="21"/>
  <c r="CT15" i="21"/>
  <c r="CS15" i="21"/>
  <c r="CR15" i="21"/>
  <c r="CR325" i="21" s="1"/>
  <c r="CQ15" i="21"/>
  <c r="CQ325" i="21" s="1"/>
  <c r="CP15" i="21"/>
  <c r="CP325" i="21" s="1"/>
  <c r="CO15" i="21"/>
  <c r="CO325" i="21" s="1"/>
  <c r="CN15" i="21"/>
  <c r="CN325" i="21" s="1"/>
  <c r="CM15" i="21"/>
  <c r="CM325" i="21" s="1"/>
  <c r="CL15" i="21"/>
  <c r="CK15" i="21"/>
  <c r="CJ15" i="21"/>
  <c r="CJ325" i="21" s="1"/>
  <c r="CI15" i="21"/>
  <c r="CI325" i="21" s="1"/>
  <c r="CH15" i="21"/>
  <c r="CH325" i="21" s="1"/>
  <c r="CG15" i="21"/>
  <c r="CG325" i="21" s="1"/>
  <c r="CF15" i="21"/>
  <c r="CF325" i="21" s="1"/>
  <c r="CE15" i="21"/>
  <c r="CE325" i="21" s="1"/>
  <c r="CD15" i="21"/>
  <c r="CC15" i="21"/>
  <c r="CB15" i="21"/>
  <c r="CB325" i="21" s="1"/>
  <c r="CA15" i="21"/>
  <c r="CA325" i="21" s="1"/>
  <c r="BZ15" i="21"/>
  <c r="BZ325" i="21" s="1"/>
  <c r="BY15" i="21"/>
  <c r="BY325" i="21" s="1"/>
  <c r="BX15" i="21"/>
  <c r="BX325" i="21" s="1"/>
  <c r="BW15" i="21"/>
  <c r="BW325" i="21" s="1"/>
  <c r="BV15" i="21"/>
  <c r="Z15" i="21"/>
  <c r="G15" i="21"/>
  <c r="F15" i="21"/>
  <c r="A15" i="21"/>
  <c r="F325" i="21"/>
  <c r="A325" i="21"/>
  <c r="F287" i="21"/>
  <c r="F288" i="21"/>
  <c r="F289" i="21"/>
  <c r="F290" i="21"/>
  <c r="F291" i="21"/>
  <c r="F292" i="21"/>
  <c r="F293" i="21"/>
  <c r="F294" i="21"/>
  <c r="F286" i="21"/>
  <c r="A316" i="21"/>
  <c r="A315" i="21"/>
  <c r="M314" i="21"/>
  <c r="A314" i="21"/>
  <c r="M313" i="21"/>
  <c r="A313" i="21"/>
  <c r="A312" i="21"/>
  <c r="M311" i="21"/>
  <c r="A311" i="21"/>
  <c r="E310" i="21"/>
  <c r="A310" i="21"/>
  <c r="M309" i="21"/>
  <c r="F309" i="21"/>
  <c r="A309" i="21"/>
  <c r="M308" i="21"/>
  <c r="F308" i="21"/>
  <c r="A308" i="21"/>
  <c r="M307" i="21"/>
  <c r="F307" i="21"/>
  <c r="A307" i="21"/>
  <c r="M306" i="21"/>
  <c r="F306" i="21"/>
  <c r="A306" i="21"/>
  <c r="M305" i="21"/>
  <c r="F305" i="21"/>
  <c r="A305" i="21"/>
  <c r="M304" i="21"/>
  <c r="A304" i="21"/>
  <c r="A303" i="21"/>
  <c r="M302" i="21"/>
  <c r="A302" i="21"/>
  <c r="E301" i="21"/>
  <c r="A301" i="21"/>
  <c r="M300" i="21"/>
  <c r="F300" i="21"/>
  <c r="A300" i="21"/>
  <c r="M299" i="21"/>
  <c r="F299" i="21"/>
  <c r="A299" i="21"/>
  <c r="M298" i="21"/>
  <c r="G298" i="21"/>
  <c r="F298" i="21"/>
  <c r="A298" i="21"/>
  <c r="M297" i="21"/>
  <c r="A297" i="21"/>
  <c r="M296" i="21"/>
  <c r="A296" i="21"/>
  <c r="E295" i="21"/>
  <c r="A295" i="21"/>
  <c r="M294" i="21"/>
  <c r="G294" i="21"/>
  <c r="A294" i="21"/>
  <c r="M293" i="21"/>
  <c r="G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G288" i="21"/>
  <c r="A288" i="21"/>
  <c r="M287" i="21"/>
  <c r="G287" i="21"/>
  <c r="A287" i="21"/>
  <c r="M286" i="21"/>
  <c r="G286" i="21"/>
  <c r="A286" i="21"/>
  <c r="M285" i="21"/>
  <c r="A285" i="21"/>
  <c r="M284" i="21"/>
  <c r="C284" i="21"/>
  <c r="A284" i="21"/>
  <c r="A283" i="21"/>
  <c r="F98" i="21" l="1"/>
  <c r="A98" i="21"/>
  <c r="G63" i="21"/>
  <c r="F63" i="21"/>
  <c r="A63" i="21"/>
  <c r="G408" i="21"/>
  <c r="G98" i="21" s="1"/>
  <c r="F408" i="21"/>
  <c r="A408" i="21"/>
  <c r="F373" i="21"/>
  <c r="A373" i="21"/>
  <c r="G97" i="21"/>
  <c r="F97" i="21"/>
  <c r="A97" i="21"/>
  <c r="F407" i="21"/>
  <c r="A407" i="21"/>
  <c r="F62" i="21"/>
  <c r="A62" i="21"/>
  <c r="G372" i="21"/>
  <c r="G62" i="21" s="1"/>
  <c r="F372" i="21"/>
  <c r="A372" i="21"/>
  <c r="C264" i="21"/>
  <c r="C263" i="21"/>
  <c r="C267" i="21"/>
  <c r="C266" i="21"/>
  <c r="C265" i="21"/>
  <c r="C258" i="21"/>
  <c r="C257" i="21"/>
  <c r="C256" i="21"/>
  <c r="C168" i="21"/>
  <c r="C173" i="21"/>
  <c r="C159" i="21"/>
  <c r="C160" i="21"/>
  <c r="C161" i="21"/>
  <c r="C158" i="21"/>
  <c r="C239" i="21"/>
  <c r="M281" i="21"/>
  <c r="A281" i="21"/>
  <c r="M280" i="21"/>
  <c r="A280" i="21"/>
  <c r="A279" i="21"/>
  <c r="G96" i="21"/>
  <c r="F96" i="21"/>
  <c r="A96" i="21"/>
  <c r="F406" i="21"/>
  <c r="A406" i="21"/>
  <c r="F235" i="21"/>
  <c r="A236" i="21"/>
  <c r="M235" i="21"/>
  <c r="A235" i="21"/>
  <c r="C157" i="21"/>
  <c r="A155" i="21"/>
  <c r="E154" i="21"/>
  <c r="A154" i="21"/>
  <c r="M153" i="21"/>
  <c r="G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G146" i="21"/>
  <c r="A146" i="21"/>
  <c r="M145" i="21"/>
  <c r="G145" i="21"/>
  <c r="A145" i="21"/>
  <c r="M144" i="21"/>
  <c r="F144" i="21"/>
  <c r="F151" i="21" s="1"/>
  <c r="A144" i="21"/>
  <c r="E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G135" i="21"/>
  <c r="A135" i="21"/>
  <c r="M134" i="21"/>
  <c r="G134" i="21"/>
  <c r="A134" i="21"/>
  <c r="M133" i="21"/>
  <c r="F133" i="21"/>
  <c r="F139" i="21" s="1"/>
  <c r="A133" i="21"/>
  <c r="E132" i="21"/>
  <c r="A132" i="21"/>
  <c r="M131" i="21"/>
  <c r="G131" i="21"/>
  <c r="A131" i="21"/>
  <c r="M130" i="21"/>
  <c r="G130" i="21"/>
  <c r="A130" i="21"/>
  <c r="M129" i="21"/>
  <c r="G129" i="21"/>
  <c r="A129" i="21"/>
  <c r="M128" i="21"/>
  <c r="G128" i="21"/>
  <c r="A128" i="21"/>
  <c r="M127" i="21"/>
  <c r="G127" i="21"/>
  <c r="A127" i="21"/>
  <c r="M126" i="21"/>
  <c r="G126" i="21"/>
  <c r="A126" i="21"/>
  <c r="M125" i="21"/>
  <c r="F125" i="21"/>
  <c r="F130" i="21" s="1"/>
  <c r="A125" i="21"/>
  <c r="E124" i="21"/>
  <c r="A124" i="21"/>
  <c r="M123" i="21"/>
  <c r="G123" i="21"/>
  <c r="A123" i="21"/>
  <c r="M122" i="21"/>
  <c r="G122" i="21"/>
  <c r="A122" i="21"/>
  <c r="M121" i="21"/>
  <c r="G121" i="21"/>
  <c r="A121" i="21"/>
  <c r="M120" i="21"/>
  <c r="G120" i="21"/>
  <c r="A120" i="21"/>
  <c r="M119" i="21"/>
  <c r="G119" i="21"/>
  <c r="A119" i="21"/>
  <c r="M118" i="21"/>
  <c r="F118" i="21"/>
  <c r="F120" i="21" s="1"/>
  <c r="A118" i="21"/>
  <c r="E117" i="21"/>
  <c r="A117" i="21"/>
  <c r="M116" i="21"/>
  <c r="G116" i="21"/>
  <c r="A116" i="21"/>
  <c r="M115" i="21"/>
  <c r="G115" i="21"/>
  <c r="A115" i="21"/>
  <c r="M114" i="21"/>
  <c r="G114" i="21"/>
  <c r="A114" i="21"/>
  <c r="M113" i="21"/>
  <c r="G113" i="21"/>
  <c r="A113" i="21"/>
  <c r="M112" i="21"/>
  <c r="F112" i="21"/>
  <c r="F116" i="21" s="1"/>
  <c r="C112" i="21"/>
  <c r="A112" i="21"/>
  <c r="A111" i="21"/>
  <c r="S271" i="21"/>
  <c r="C109" i="21"/>
  <c r="M107" i="21"/>
  <c r="F107" i="21"/>
  <c r="A107" i="21"/>
  <c r="M106" i="21"/>
  <c r="F106" i="21"/>
  <c r="C106" i="21"/>
  <c r="A106" i="21"/>
  <c r="A105" i="21"/>
  <c r="F227" i="21"/>
  <c r="F228" i="21"/>
  <c r="F229" i="21"/>
  <c r="F230" i="21"/>
  <c r="F226" i="21"/>
  <c r="F149" i="21" l="1"/>
  <c r="F123" i="21"/>
  <c r="F119" i="21"/>
  <c r="F138" i="21"/>
  <c r="F137" i="21"/>
  <c r="F150" i="21"/>
  <c r="F128" i="21"/>
  <c r="F122" i="21"/>
  <c r="F127" i="21"/>
  <c r="F136" i="21"/>
  <c r="F148" i="21"/>
  <c r="F121" i="21"/>
  <c r="F134" i="21"/>
  <c r="F135" i="21"/>
  <c r="F147" i="21"/>
  <c r="F142" i="21"/>
  <c r="F145" i="21"/>
  <c r="F146" i="21"/>
  <c r="F126" i="21"/>
  <c r="F141" i="21"/>
  <c r="F153" i="21"/>
  <c r="F131" i="21"/>
  <c r="F140" i="21"/>
  <c r="F152" i="21"/>
  <c r="F129" i="21"/>
  <c r="F113" i="21"/>
  <c r="F114" i="21"/>
  <c r="F115" i="21"/>
  <c r="F220" i="21"/>
  <c r="F221" i="21"/>
  <c r="F219" i="21"/>
  <c r="F203" i="21"/>
  <c r="C238" i="21"/>
  <c r="M234" i="21"/>
  <c r="A234" i="21"/>
  <c r="A233" i="21"/>
  <c r="M232" i="21"/>
  <c r="A232" i="21"/>
  <c r="E231" i="21"/>
  <c r="A231" i="21"/>
  <c r="M230" i="21"/>
  <c r="A230" i="21"/>
  <c r="M229" i="21"/>
  <c r="A229" i="21"/>
  <c r="M228" i="21"/>
  <c r="A228" i="21"/>
  <c r="M227" i="21"/>
  <c r="A227" i="21"/>
  <c r="M226" i="21"/>
  <c r="A226" i="21"/>
  <c r="M225" i="21"/>
  <c r="A225" i="21"/>
  <c r="A224" i="21"/>
  <c r="M223" i="21"/>
  <c r="A223" i="21"/>
  <c r="E222" i="21"/>
  <c r="A222" i="21"/>
  <c r="M221" i="21"/>
  <c r="A221" i="21"/>
  <c r="M220" i="21"/>
  <c r="A220" i="21"/>
  <c r="M219" i="21"/>
  <c r="G219" i="21"/>
  <c r="A219" i="21"/>
  <c r="M218" i="21"/>
  <c r="A218" i="21"/>
  <c r="A217" i="21"/>
  <c r="M216" i="21"/>
  <c r="A216" i="21"/>
  <c r="E215" i="21"/>
  <c r="A215" i="21"/>
  <c r="M214" i="21"/>
  <c r="G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G207" i="21"/>
  <c r="A207" i="21"/>
  <c r="M206" i="21"/>
  <c r="G206" i="21"/>
  <c r="A206" i="21"/>
  <c r="M205" i="21"/>
  <c r="F205" i="21"/>
  <c r="A205" i="21"/>
  <c r="M204" i="21"/>
  <c r="A204" i="21"/>
  <c r="M203" i="21"/>
  <c r="G203" i="21"/>
  <c r="A203" i="21"/>
  <c r="M202" i="21"/>
  <c r="F202" i="21"/>
  <c r="C202" i="21"/>
  <c r="A202" i="21"/>
  <c r="A201" i="21"/>
  <c r="A200" i="21"/>
  <c r="A277" i="21"/>
  <c r="M276" i="21"/>
  <c r="A276" i="21"/>
  <c r="M275" i="21"/>
  <c r="A275" i="21"/>
  <c r="M274" i="21"/>
  <c r="A274" i="21"/>
  <c r="M273" i="21"/>
  <c r="A273" i="21"/>
  <c r="G89" i="21"/>
  <c r="E95" i="21"/>
  <c r="A95" i="21"/>
  <c r="G94" i="21"/>
  <c r="F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F89" i="21"/>
  <c r="A89" i="21"/>
  <c r="H401" i="21"/>
  <c r="H91" i="21" s="1"/>
  <c r="H402" i="21"/>
  <c r="H92" i="21" s="1"/>
  <c r="H403" i="21"/>
  <c r="H93" i="21" s="1"/>
  <c r="H404" i="21"/>
  <c r="H94" i="21" s="1"/>
  <c r="H400" i="21"/>
  <c r="H90" i="21" s="1"/>
  <c r="E405" i="21"/>
  <c r="A405" i="21"/>
  <c r="F404" i="21"/>
  <c r="A404" i="21"/>
  <c r="F403" i="21"/>
  <c r="A403" i="21"/>
  <c r="F402" i="21"/>
  <c r="A402" i="21"/>
  <c r="F401" i="21"/>
  <c r="A401" i="21"/>
  <c r="F400" i="21"/>
  <c r="A400" i="21"/>
  <c r="F399" i="21"/>
  <c r="A399" i="21"/>
  <c r="G84" i="21"/>
  <c r="E88" i="21"/>
  <c r="A88" i="21"/>
  <c r="G87" i="21"/>
  <c r="F87" i="21"/>
  <c r="A87" i="21"/>
  <c r="G86" i="21"/>
  <c r="F86" i="21"/>
  <c r="A86" i="21"/>
  <c r="G85" i="21"/>
  <c r="F85" i="21"/>
  <c r="A85" i="21"/>
  <c r="F84" i="21"/>
  <c r="A84" i="21"/>
  <c r="H396" i="21"/>
  <c r="H86" i="21" s="1"/>
  <c r="H397" i="21"/>
  <c r="H87" i="21" s="1"/>
  <c r="E398" i="21"/>
  <c r="A398" i="21"/>
  <c r="F397" i="21"/>
  <c r="A397" i="21"/>
  <c r="F396" i="21"/>
  <c r="A396" i="21"/>
  <c r="F395" i="21"/>
  <c r="A395" i="21"/>
  <c r="F394" i="21"/>
  <c r="A394" i="21"/>
  <c r="M272" i="21"/>
  <c r="A272" i="21"/>
  <c r="M271" i="21"/>
  <c r="A271" i="21"/>
  <c r="A270" i="21"/>
  <c r="M269" i="21"/>
  <c r="A269" i="21"/>
  <c r="M267" i="21"/>
  <c r="F267" i="21"/>
  <c r="A267" i="21"/>
  <c r="M266" i="21"/>
  <c r="F266" i="21"/>
  <c r="A266" i="21"/>
  <c r="E268" i="21"/>
  <c r="A268" i="21"/>
  <c r="M265" i="21"/>
  <c r="F265" i="21"/>
  <c r="A265" i="21"/>
  <c r="M264" i="21"/>
  <c r="F264" i="21"/>
  <c r="A264" i="21"/>
  <c r="M263" i="21"/>
  <c r="F263" i="21"/>
  <c r="A263" i="21"/>
  <c r="M262" i="21"/>
  <c r="A262" i="21"/>
  <c r="A261" i="21"/>
  <c r="M260" i="21"/>
  <c r="A260" i="21"/>
  <c r="F258" i="21"/>
  <c r="F257" i="21"/>
  <c r="F256" i="21"/>
  <c r="F147" i="3"/>
  <c r="G256" i="21"/>
  <c r="H395" i="21" s="1"/>
  <c r="H85" i="21" s="1"/>
  <c r="E259" i="21"/>
  <c r="A259" i="21"/>
  <c r="M258" i="21"/>
  <c r="A258" i="21"/>
  <c r="M257" i="21"/>
  <c r="A257" i="21"/>
  <c r="M256" i="21"/>
  <c r="A256" i="21"/>
  <c r="M255" i="21"/>
  <c r="A255" i="21"/>
  <c r="G83" i="21"/>
  <c r="F83" i="21"/>
  <c r="A83" i="21"/>
  <c r="F393" i="21"/>
  <c r="A393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24" i="21"/>
  <c r="A324" i="21"/>
  <c r="F323" i="21"/>
  <c r="A323" i="21"/>
  <c r="F322" i="21"/>
  <c r="A322" i="21"/>
  <c r="F321" i="21"/>
  <c r="A321" i="21"/>
  <c r="F110" i="21"/>
  <c r="M110" i="21"/>
  <c r="F109" i="21"/>
  <c r="A110" i="21"/>
  <c r="M109" i="21"/>
  <c r="A109" i="21"/>
  <c r="A108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BT215" i="20" s="1"/>
  <c r="AB213" i="14"/>
  <c r="BS213" i="20" s="1"/>
  <c r="M213" i="14"/>
  <c r="M153" i="3"/>
  <c r="CR234" i="21" l="1"/>
  <c r="CR271" i="21" s="1"/>
  <c r="CR313" i="21"/>
  <c r="BV234" i="21"/>
  <c r="BV271" i="21" s="1"/>
  <c r="BV313" i="21"/>
  <c r="CD234" i="21"/>
  <c r="CD271" i="21" s="1"/>
  <c r="CD313" i="21"/>
  <c r="CL234" i="21"/>
  <c r="CL271" i="21" s="1"/>
  <c r="CL313" i="21"/>
  <c r="CT234" i="21"/>
  <c r="CT271" i="21" s="1"/>
  <c r="CT313" i="21"/>
  <c r="CS234" i="21"/>
  <c r="CS271" i="21" s="1"/>
  <c r="CS313" i="21"/>
  <c r="BW234" i="21"/>
  <c r="BW271" i="21" s="1"/>
  <c r="BW313" i="21"/>
  <c r="CE234" i="21"/>
  <c r="CE271" i="21" s="1"/>
  <c r="CE313" i="21"/>
  <c r="CM234" i="21"/>
  <c r="CM271" i="21" s="1"/>
  <c r="CM313" i="21"/>
  <c r="BX234" i="21"/>
  <c r="BX271" i="21" s="1"/>
  <c r="BX313" i="21"/>
  <c r="CF234" i="21"/>
  <c r="CF271" i="21" s="1"/>
  <c r="CF313" i="21"/>
  <c r="CN234" i="21"/>
  <c r="CN271" i="21" s="1"/>
  <c r="CN313" i="21"/>
  <c r="F207" i="21"/>
  <c r="CB234" i="21"/>
  <c r="CB271" i="21" s="1"/>
  <c r="CB313" i="21"/>
  <c r="BY234" i="21"/>
  <c r="BY271" i="21" s="1"/>
  <c r="BY313" i="21"/>
  <c r="CG234" i="21"/>
  <c r="CG271" i="21" s="1"/>
  <c r="CG313" i="21"/>
  <c r="CO234" i="21"/>
  <c r="CO271" i="21" s="1"/>
  <c r="CO313" i="21"/>
  <c r="CJ234" i="21"/>
  <c r="CJ271" i="21" s="1"/>
  <c r="CJ313" i="21"/>
  <c r="CC234" i="21"/>
  <c r="CC271" i="21" s="1"/>
  <c r="CC313" i="21"/>
  <c r="BZ234" i="21"/>
  <c r="BZ271" i="21" s="1"/>
  <c r="BZ313" i="21"/>
  <c r="CH234" i="21"/>
  <c r="CH271" i="21" s="1"/>
  <c r="CH313" i="21"/>
  <c r="CP234" i="21"/>
  <c r="CP271" i="21" s="1"/>
  <c r="CP313" i="21"/>
  <c r="CK234" i="21"/>
  <c r="CK271" i="21" s="1"/>
  <c r="CK313" i="21"/>
  <c r="CA234" i="21"/>
  <c r="CA271" i="21" s="1"/>
  <c r="CA313" i="21"/>
  <c r="CI234" i="21"/>
  <c r="CI271" i="21" s="1"/>
  <c r="CI313" i="21"/>
  <c r="CQ234" i="21"/>
  <c r="CQ271" i="21" s="1"/>
  <c r="CQ313" i="21"/>
  <c r="F208" i="21"/>
  <c r="F209" i="21"/>
  <c r="F210" i="21"/>
  <c r="F211" i="21"/>
  <c r="F212" i="21"/>
  <c r="F213" i="21"/>
  <c r="F206" i="21"/>
  <c r="F214" i="21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BQ207" i="20" s="1"/>
  <c r="A207" i="14"/>
  <c r="AF205" i="14"/>
  <c r="BO205" i="20" s="1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371" i="21"/>
  <c r="A371" i="21"/>
  <c r="G60" i="21"/>
  <c r="F60" i="21"/>
  <c r="A60" i="21"/>
  <c r="F370" i="21"/>
  <c r="A370" i="21"/>
  <c r="M104" i="21"/>
  <c r="A104" i="21"/>
  <c r="A103" i="21"/>
  <c r="H69" i="21"/>
  <c r="H68" i="21"/>
  <c r="G67" i="21"/>
  <c r="A71" i="21"/>
  <c r="E70" i="21"/>
  <c r="A70" i="21"/>
  <c r="F69" i="21"/>
  <c r="A69" i="21"/>
  <c r="F68" i="21"/>
  <c r="A68" i="21"/>
  <c r="F67" i="21"/>
  <c r="A67" i="21"/>
  <c r="E380" i="21"/>
  <c r="A380" i="21"/>
  <c r="F379" i="21"/>
  <c r="A379" i="21"/>
  <c r="F378" i="21"/>
  <c r="A378" i="21"/>
  <c r="F377" i="21"/>
  <c r="A377" i="21"/>
  <c r="A376" i="21"/>
  <c r="A254" i="21"/>
  <c r="M253" i="21"/>
  <c r="A253" i="21"/>
  <c r="A238" i="21"/>
  <c r="M239" i="21"/>
  <c r="M241" i="21"/>
  <c r="M240" i="21"/>
  <c r="G240" i="21"/>
  <c r="E252" i="21"/>
  <c r="A252" i="21"/>
  <c r="M251" i="21"/>
  <c r="G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G244" i="21"/>
  <c r="A244" i="21"/>
  <c r="M243" i="21"/>
  <c r="G243" i="21"/>
  <c r="A243" i="21"/>
  <c r="M242" i="21"/>
  <c r="A242" i="21"/>
  <c r="F251" i="21" l="1"/>
  <c r="AG205" i="14"/>
  <c r="BN205" i="20" s="1"/>
  <c r="F248" i="21"/>
  <c r="F247" i="21"/>
  <c r="F250" i="21"/>
  <c r="F249" i="21"/>
  <c r="F246" i="21"/>
  <c r="F245" i="21"/>
  <c r="F243" i="21"/>
  <c r="F244" i="21"/>
  <c r="H81" i="21"/>
  <c r="H80" i="21"/>
  <c r="H79" i="21"/>
  <c r="H78" i="21"/>
  <c r="G81" i="21"/>
  <c r="F81" i="21"/>
  <c r="A81" i="21"/>
  <c r="G80" i="21"/>
  <c r="F80" i="21"/>
  <c r="A80" i="21"/>
  <c r="G79" i="21"/>
  <c r="F79" i="21"/>
  <c r="A79" i="21"/>
  <c r="G78" i="21"/>
  <c r="F78" i="21"/>
  <c r="A78" i="21"/>
  <c r="H391" i="21"/>
  <c r="H390" i="21"/>
  <c r="H389" i="21"/>
  <c r="H388" i="21"/>
  <c r="F391" i="21"/>
  <c r="A391" i="21"/>
  <c r="F390" i="21"/>
  <c r="A390" i="21"/>
  <c r="F389" i="21"/>
  <c r="A389" i="21"/>
  <c r="F388" i="21"/>
  <c r="A388" i="21"/>
  <c r="H76" i="21"/>
  <c r="G76" i="21"/>
  <c r="F76" i="21"/>
  <c r="A76" i="21"/>
  <c r="H386" i="21"/>
  <c r="F386" i="21"/>
  <c r="A386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368" i="21"/>
  <c r="H367" i="21"/>
  <c r="H366" i="21"/>
  <c r="H365" i="21"/>
  <c r="H364" i="21"/>
  <c r="H363" i="21"/>
  <c r="H362" i="21"/>
  <c r="H361" i="21"/>
  <c r="H360" i="21"/>
  <c r="G361" i="21"/>
  <c r="G362" i="21"/>
  <c r="G363" i="21"/>
  <c r="G364" i="21"/>
  <c r="G365" i="21"/>
  <c r="G366" i="21"/>
  <c r="G367" i="21"/>
  <c r="G368" i="21"/>
  <c r="G360" i="21"/>
  <c r="E369" i="21"/>
  <c r="A369" i="21"/>
  <c r="F368" i="21"/>
  <c r="A368" i="21"/>
  <c r="F367" i="21"/>
  <c r="A367" i="21"/>
  <c r="F366" i="21"/>
  <c r="A366" i="21"/>
  <c r="F365" i="21"/>
  <c r="A365" i="21"/>
  <c r="F364" i="21"/>
  <c r="A364" i="21"/>
  <c r="F363" i="21"/>
  <c r="A363" i="21"/>
  <c r="F362" i="21"/>
  <c r="A362" i="21"/>
  <c r="F361" i="21"/>
  <c r="A361" i="21"/>
  <c r="F360" i="21"/>
  <c r="A360" i="21"/>
  <c r="F359" i="21"/>
  <c r="A359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357" i="21"/>
  <c r="I356" i="21"/>
  <c r="I355" i="21"/>
  <c r="I354" i="21"/>
  <c r="I353" i="21"/>
  <c r="I352" i="21"/>
  <c r="I351" i="21"/>
  <c r="I350" i="21"/>
  <c r="I349" i="21"/>
  <c r="H350" i="21"/>
  <c r="H351" i="21"/>
  <c r="H352" i="21"/>
  <c r="H353" i="21"/>
  <c r="H354" i="21"/>
  <c r="H355" i="21"/>
  <c r="H356" i="21"/>
  <c r="H357" i="21"/>
  <c r="H349" i="21"/>
  <c r="F357" i="21"/>
  <c r="A357" i="21"/>
  <c r="F356" i="21"/>
  <c r="A356" i="21"/>
  <c r="F355" i="21"/>
  <c r="A355" i="21"/>
  <c r="E358" i="21"/>
  <c r="A358" i="21"/>
  <c r="F354" i="21"/>
  <c r="A354" i="21"/>
  <c r="F353" i="21"/>
  <c r="A353" i="21"/>
  <c r="F352" i="21"/>
  <c r="F314" i="21" s="1"/>
  <c r="A352" i="21"/>
  <c r="F351" i="21"/>
  <c r="A351" i="21"/>
  <c r="F350" i="21"/>
  <c r="A350" i="21"/>
  <c r="F349" i="21"/>
  <c r="A349" i="21"/>
  <c r="E347" i="21"/>
  <c r="A347" i="21"/>
  <c r="I346" i="21"/>
  <c r="I345" i="21"/>
  <c r="I344" i="21"/>
  <c r="I343" i="21"/>
  <c r="I342" i="21"/>
  <c r="I341" i="21"/>
  <c r="F346" i="21"/>
  <c r="A346" i="21"/>
  <c r="F345" i="21"/>
  <c r="A345" i="21"/>
  <c r="F344" i="21"/>
  <c r="A344" i="21"/>
  <c r="F343" i="21"/>
  <c r="A343" i="21"/>
  <c r="F342" i="21"/>
  <c r="A342" i="21"/>
  <c r="E339" i="21"/>
  <c r="A339" i="21"/>
  <c r="I336" i="21"/>
  <c r="I338" i="21"/>
  <c r="I337" i="21"/>
  <c r="I335" i="21"/>
  <c r="I334" i="21"/>
  <c r="H335" i="21"/>
  <c r="H336" i="21"/>
  <c r="H337" i="21"/>
  <c r="H338" i="21"/>
  <c r="H334" i="21"/>
  <c r="F338" i="21"/>
  <c r="A338" i="21"/>
  <c r="F337" i="21"/>
  <c r="A337" i="21"/>
  <c r="F336" i="21"/>
  <c r="A336" i="21"/>
  <c r="F335" i="21"/>
  <c r="A335" i="21"/>
  <c r="F348" i="21"/>
  <c r="A348" i="21"/>
  <c r="H340" i="21"/>
  <c r="H341" i="21" s="1"/>
  <c r="F189" i="21"/>
  <c r="E199" i="21"/>
  <c r="A199" i="21"/>
  <c r="M198" i="21"/>
  <c r="G198" i="21"/>
  <c r="S198" i="21" s="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G191" i="21"/>
  <c r="S191" i="21" s="1"/>
  <c r="A191" i="21"/>
  <c r="M190" i="21"/>
  <c r="G190" i="21"/>
  <c r="S190" i="21" s="1"/>
  <c r="A190" i="21"/>
  <c r="M189" i="21"/>
  <c r="A189" i="21"/>
  <c r="G185" i="21"/>
  <c r="S185" i="21" s="1"/>
  <c r="M185" i="21"/>
  <c r="A185" i="21"/>
  <c r="G182" i="21"/>
  <c r="S182" i="21" s="1"/>
  <c r="M182" i="21"/>
  <c r="A182" i="21"/>
  <c r="M180" i="21"/>
  <c r="G180" i="21"/>
  <c r="S180" i="21" s="1"/>
  <c r="A180" i="21"/>
  <c r="M179" i="21"/>
  <c r="G179" i="21"/>
  <c r="S179" i="21" s="1"/>
  <c r="A179" i="21"/>
  <c r="G173" i="21"/>
  <c r="S173" i="21" s="1"/>
  <c r="M173" i="21"/>
  <c r="A173" i="21"/>
  <c r="F170" i="21"/>
  <c r="E177" i="21"/>
  <c r="A177" i="21"/>
  <c r="M176" i="21"/>
  <c r="G176" i="21"/>
  <c r="S176" i="21" s="1"/>
  <c r="A176" i="21"/>
  <c r="M175" i="21"/>
  <c r="G175" i="21"/>
  <c r="S175" i="21" s="1"/>
  <c r="A175" i="21"/>
  <c r="M174" i="21"/>
  <c r="G174" i="21"/>
  <c r="S174" i="21" s="1"/>
  <c r="A174" i="21"/>
  <c r="M172" i="21"/>
  <c r="G172" i="21"/>
  <c r="S172" i="21" s="1"/>
  <c r="A172" i="21"/>
  <c r="M171" i="21"/>
  <c r="G171" i="21"/>
  <c r="S171" i="21" s="1"/>
  <c r="A171" i="21"/>
  <c r="M170" i="21"/>
  <c r="A170" i="21"/>
  <c r="F178" i="21"/>
  <c r="E188" i="21"/>
  <c r="A188" i="21"/>
  <c r="M187" i="21"/>
  <c r="G187" i="21"/>
  <c r="S187" i="21" s="1"/>
  <c r="A187" i="21"/>
  <c r="M186" i="21"/>
  <c r="G186" i="21"/>
  <c r="S186" i="21" s="1"/>
  <c r="A186" i="21"/>
  <c r="M184" i="21"/>
  <c r="G184" i="21"/>
  <c r="S184" i="21" s="1"/>
  <c r="A184" i="21"/>
  <c r="M178" i="21"/>
  <c r="A178" i="21"/>
  <c r="G168" i="21"/>
  <c r="S168" i="21" s="1"/>
  <c r="G167" i="21"/>
  <c r="S167" i="21" s="1"/>
  <c r="G166" i="21"/>
  <c r="S166" i="21" s="1"/>
  <c r="M168" i="21"/>
  <c r="A168" i="21"/>
  <c r="F163" i="21"/>
  <c r="E169" i="21"/>
  <c r="A169" i="21"/>
  <c r="M167" i="21"/>
  <c r="A167" i="21"/>
  <c r="M166" i="21"/>
  <c r="A166" i="21"/>
  <c r="M163" i="21"/>
  <c r="A163" i="21"/>
  <c r="F165" i="21" l="1"/>
  <c r="F182" i="21"/>
  <c r="F172" i="21"/>
  <c r="AB215" i="14"/>
  <c r="F191" i="21"/>
  <c r="F198" i="21"/>
  <c r="F197" i="21"/>
  <c r="F196" i="21"/>
  <c r="F195" i="21"/>
  <c r="F174" i="21"/>
  <c r="H32" i="21"/>
  <c r="H35" i="21"/>
  <c r="H33" i="21"/>
  <c r="H36" i="21"/>
  <c r="H31" i="21"/>
  <c r="H34" i="21"/>
  <c r="H343" i="21"/>
  <c r="H344" i="21"/>
  <c r="H345" i="21"/>
  <c r="H346" i="21"/>
  <c r="H342" i="21"/>
  <c r="F194" i="21"/>
  <c r="F193" i="21"/>
  <c r="F192" i="21"/>
  <c r="F190" i="21"/>
  <c r="F180" i="21"/>
  <c r="F179" i="21"/>
  <c r="F187" i="21"/>
  <c r="F185" i="21"/>
  <c r="F181" i="21"/>
  <c r="F186" i="21"/>
  <c r="F184" i="21"/>
  <c r="F168" i="21"/>
  <c r="F183" i="21"/>
  <c r="F171" i="21"/>
  <c r="F176" i="21"/>
  <c r="F175" i="21"/>
  <c r="F173" i="21"/>
  <c r="F164" i="21"/>
  <c r="F167" i="21"/>
  <c r="F166" i="21"/>
  <c r="F341" i="21"/>
  <c r="A341" i="21"/>
  <c r="F340" i="21"/>
  <c r="A340" i="21"/>
  <c r="F334" i="21"/>
  <c r="A334" i="21"/>
  <c r="F333" i="21"/>
  <c r="A333" i="21"/>
  <c r="F332" i="21"/>
  <c r="A332" i="21"/>
  <c r="G382" i="21"/>
  <c r="E82" i="21"/>
  <c r="A82" i="21"/>
  <c r="H77" i="21"/>
  <c r="G77" i="21"/>
  <c r="F77" i="21"/>
  <c r="A77" i="21"/>
  <c r="H75" i="21"/>
  <c r="G75" i="21"/>
  <c r="F75" i="21"/>
  <c r="A75" i="21"/>
  <c r="H74" i="21"/>
  <c r="G74" i="21"/>
  <c r="F74" i="21"/>
  <c r="A74" i="21"/>
  <c r="H73" i="21"/>
  <c r="G73" i="21"/>
  <c r="F73" i="21"/>
  <c r="A73" i="21"/>
  <c r="F72" i="21"/>
  <c r="A72" i="21"/>
  <c r="E392" i="21"/>
  <c r="A392" i="21"/>
  <c r="H387" i="21"/>
  <c r="F387" i="21"/>
  <c r="A387" i="21"/>
  <c r="H385" i="21"/>
  <c r="F385" i="21"/>
  <c r="A385" i="21"/>
  <c r="H384" i="21"/>
  <c r="F384" i="21"/>
  <c r="A384" i="21"/>
  <c r="H383" i="21"/>
  <c r="F383" i="21"/>
  <c r="A383" i="21"/>
  <c r="F382" i="21"/>
  <c r="A382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30" i="21"/>
  <c r="H329" i="21"/>
  <c r="H328" i="21"/>
  <c r="H327" i="21"/>
  <c r="E331" i="21"/>
  <c r="A331" i="21"/>
  <c r="F326" i="21"/>
  <c r="F327" i="21"/>
  <c r="F328" i="21"/>
  <c r="F329" i="21"/>
  <c r="F330" i="21"/>
  <c r="F374" i="21"/>
  <c r="F320" i="21"/>
  <c r="F16" i="21"/>
  <c r="F64" i="21"/>
  <c r="F10" i="21"/>
  <c r="A64" i="21"/>
  <c r="G326" i="21"/>
  <c r="A330" i="21"/>
  <c r="A329" i="21"/>
  <c r="A328" i="21"/>
  <c r="M183" i="21"/>
  <c r="G183" i="21"/>
  <c r="S183" i="21" s="1"/>
  <c r="A183" i="21"/>
  <c r="M181" i="21"/>
  <c r="G181" i="21"/>
  <c r="S181" i="21" s="1"/>
  <c r="A181" i="21"/>
  <c r="M165" i="21"/>
  <c r="G165" i="21"/>
  <c r="S165" i="21" s="1"/>
  <c r="A165" i="21"/>
  <c r="M164" i="21"/>
  <c r="G164" i="21"/>
  <c r="S164" i="21" s="1"/>
  <c r="A164" i="21"/>
  <c r="E162" i="21"/>
  <c r="G158" i="21"/>
  <c r="S158" i="21" s="1"/>
  <c r="M161" i="21"/>
  <c r="G161" i="21"/>
  <c r="S161" i="21" s="1"/>
  <c r="M160" i="21"/>
  <c r="G160" i="21"/>
  <c r="S160" i="21" s="1"/>
  <c r="M159" i="21"/>
  <c r="G159" i="21"/>
  <c r="S159" i="21" s="1"/>
  <c r="M158" i="21"/>
  <c r="M157" i="21"/>
  <c r="F157" i="21"/>
  <c r="F158" i="21" s="1"/>
  <c r="A411" i="21"/>
  <c r="A410" i="21"/>
  <c r="A409" i="21"/>
  <c r="A381" i="21"/>
  <c r="A375" i="21"/>
  <c r="A374" i="21"/>
  <c r="A327" i="21"/>
  <c r="A326" i="21"/>
  <c r="A320" i="21"/>
  <c r="A319" i="21"/>
  <c r="A318" i="21"/>
  <c r="A317" i="21"/>
  <c r="A7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3" i="21"/>
  <c r="W3" i="21"/>
  <c r="S3" i="21"/>
  <c r="W5" i="21"/>
  <c r="S5" i="21"/>
  <c r="P5" i="21"/>
  <c r="M5" i="21"/>
  <c r="F5" i="21"/>
  <c r="F3" i="21"/>
  <c r="A413" i="21"/>
  <c r="A412" i="21"/>
  <c r="A282" i="21"/>
  <c r="A241" i="21"/>
  <c r="A240" i="21"/>
  <c r="A239" i="21"/>
  <c r="A237" i="21"/>
  <c r="A162" i="21"/>
  <c r="A161" i="21"/>
  <c r="A160" i="21"/>
  <c r="A159" i="21"/>
  <c r="A158" i="21"/>
  <c r="A157" i="21"/>
  <c r="A156" i="21"/>
  <c r="A102" i="21"/>
  <c r="A101" i="21"/>
  <c r="A100" i="21"/>
  <c r="A99" i="21"/>
  <c r="A66" i="21"/>
  <c r="A65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240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AJ487" i="20"/>
  <c r="AS499" i="20"/>
  <c r="AX480" i="20"/>
  <c r="AM486" i="20"/>
  <c r="BA491" i="20"/>
  <c r="AX456" i="20"/>
  <c r="BG473" i="20"/>
  <c r="BG464" i="20"/>
  <c r="AG478" i="20"/>
  <c r="AB487" i="20"/>
  <c r="BI496" i="20"/>
  <c r="AP480" i="20"/>
  <c r="BI484" i="20"/>
  <c r="AU490" i="20"/>
  <c r="AP456" i="20"/>
  <c r="AA473" i="20"/>
  <c r="BB463" i="20"/>
  <c r="BH477" i="20"/>
  <c r="BF484" i="20"/>
  <c r="AC496" i="20"/>
  <c r="AH480" i="20"/>
  <c r="AI484" i="20"/>
  <c r="AO489" i="20"/>
  <c r="AH456" i="20"/>
  <c r="BB472" i="20"/>
  <c r="AE463" i="20"/>
  <c r="AD471" i="20"/>
  <c r="AF484" i="20"/>
  <c r="BI487" i="20"/>
  <c r="AX468" i="20"/>
  <c r="AU476" i="20"/>
  <c r="BH479" i="20"/>
  <c r="AY489" i="20"/>
  <c r="AR467" i="20"/>
  <c r="BD456" i="20"/>
  <c r="AT463" i="20"/>
  <c r="BF483" i="20"/>
  <c r="AC487" i="20"/>
  <c r="AP468" i="20"/>
  <c r="AM476" i="20"/>
  <c r="AX478" i="20"/>
  <c r="AO486" i="20"/>
  <c r="AH467" i="20"/>
  <c r="AJ456" i="20"/>
  <c r="BI463" i="20"/>
  <c r="AM496" i="20"/>
  <c r="BC486" i="20"/>
  <c r="AH468" i="20"/>
  <c r="AE476" i="20"/>
  <c r="AY477" i="20"/>
  <c r="BA484" i="20"/>
  <c r="Z467" i="20"/>
  <c r="AP455" i="20"/>
  <c r="AP461" i="20"/>
  <c r="AN483" i="20"/>
  <c r="AI480" i="20"/>
  <c r="AK492" i="20"/>
  <c r="BA492" i="20"/>
  <c r="AZ469" i="20"/>
  <c r="AM475" i="20"/>
  <c r="AU479" i="20"/>
  <c r="AD463" i="20"/>
  <c r="BE493" i="20"/>
  <c r="AH483" i="20"/>
  <c r="BG472" i="20"/>
  <c r="AE491" i="20"/>
  <c r="AQ472" i="20"/>
  <c r="Z464" i="20"/>
  <c r="AA463" i="20"/>
  <c r="AI477" i="20"/>
  <c r="AA469" i="20"/>
  <c r="AH459" i="20"/>
  <c r="AI444" i="20"/>
  <c r="AD450" i="20"/>
  <c r="AI452" i="20"/>
  <c r="AV445" i="20"/>
  <c r="BF436" i="20"/>
  <c r="AS442" i="20"/>
  <c r="AK424" i="20"/>
  <c r="BA438" i="20"/>
  <c r="AT419" i="20"/>
  <c r="AZ415" i="20"/>
  <c r="AL405" i="20"/>
  <c r="AJ390" i="20"/>
  <c r="AR399" i="20"/>
  <c r="AT392" i="20"/>
  <c r="BF415" i="20"/>
  <c r="BI376" i="20"/>
  <c r="AV464" i="20"/>
  <c r="AC445" i="20"/>
  <c r="AR446" i="20"/>
  <c r="AA433" i="20"/>
  <c r="AD461" i="20"/>
  <c r="AG436" i="20"/>
  <c r="BD403" i="20"/>
  <c r="AU423" i="20"/>
  <c r="AM414" i="20"/>
  <c r="AN413" i="20"/>
  <c r="AF449" i="20"/>
  <c r="AH387" i="20"/>
  <c r="AE392" i="20"/>
  <c r="AL388" i="20"/>
  <c r="Z407" i="20"/>
  <c r="AM437" i="20"/>
  <c r="AX453" i="20"/>
  <c r="BG469" i="20"/>
  <c r="AI442" i="20"/>
  <c r="AS447" i="20"/>
  <c r="AH447" i="20"/>
  <c r="AR429" i="20"/>
  <c r="BI443" i="20"/>
  <c r="AT415" i="20"/>
  <c r="AM410" i="20"/>
  <c r="AL410" i="20"/>
  <c r="AK414" i="20"/>
  <c r="AN384" i="20"/>
  <c r="BC380" i="20"/>
  <c r="AD384" i="20"/>
  <c r="AK453" i="20"/>
  <c r="AS468" i="20"/>
  <c r="BI439" i="20"/>
  <c r="AU445" i="20"/>
  <c r="BB446" i="20"/>
  <c r="AJ429" i="20"/>
  <c r="AK442" i="20"/>
  <c r="AL415" i="20"/>
  <c r="AE410" i="20"/>
  <c r="BD484" i="20"/>
  <c r="AM490" i="20"/>
  <c r="AR471" i="20"/>
  <c r="AM480" i="20"/>
  <c r="AI481" i="20"/>
  <c r="AB455" i="20"/>
  <c r="AZ468" i="20"/>
  <c r="Z459" i="20"/>
  <c r="Z465" i="20"/>
  <c r="AV484" i="20"/>
  <c r="BI488" i="20"/>
  <c r="AJ471" i="20"/>
  <c r="AE480" i="20"/>
  <c r="AD480" i="20"/>
  <c r="BF492" i="20"/>
  <c r="AJ468" i="20"/>
  <c r="AQ457" i="20"/>
  <c r="BH464" i="20"/>
  <c r="AN484" i="20"/>
  <c r="AC488" i="20"/>
  <c r="AB471" i="20"/>
  <c r="BC476" i="20"/>
  <c r="BD479" i="20"/>
  <c r="BH491" i="20"/>
  <c r="BB467" i="20"/>
  <c r="BE457" i="20"/>
  <c r="AK464" i="20"/>
  <c r="AE488" i="20"/>
  <c r="BG480" i="20"/>
  <c r="BF496" i="20"/>
  <c r="BH499" i="20"/>
  <c r="BF472" i="20"/>
  <c r="AW478" i="20"/>
  <c r="AZ481" i="20"/>
  <c r="AD465" i="20"/>
  <c r="AK496" i="20"/>
  <c r="AD488" i="20"/>
  <c r="AY480" i="20"/>
  <c r="BA495" i="20"/>
  <c r="AY497" i="20"/>
  <c r="BC471" i="20"/>
  <c r="AR477" i="20"/>
  <c r="BF481" i="20"/>
  <c r="AR464" i="20"/>
  <c r="AK495" i="20"/>
  <c r="AV483" i="20"/>
  <c r="AQ480" i="20"/>
  <c r="AU494" i="20"/>
  <c r="AA493" i="20"/>
  <c r="AM471" i="20"/>
  <c r="AS476" i="20"/>
  <c r="BA480" i="20"/>
  <c r="AX463" i="20"/>
  <c r="AE494" i="20"/>
  <c r="AY492" i="20"/>
  <c r="AY476" i="20"/>
  <c r="BA483" i="20"/>
  <c r="AJ481" i="20"/>
  <c r="AB467" i="20"/>
  <c r="AY469" i="20"/>
  <c r="AV471" i="20"/>
  <c r="BA456" i="20"/>
  <c r="AQ465" i="20"/>
  <c r="BB479" i="20"/>
  <c r="BH495" i="20"/>
  <c r="BI500" i="20"/>
  <c r="BH467" i="20"/>
  <c r="AN461" i="20"/>
  <c r="AQ455" i="20"/>
  <c r="AE471" i="20"/>
  <c r="Z463" i="20"/>
  <c r="AH463" i="20"/>
  <c r="BE465" i="20"/>
  <c r="AN445" i="20"/>
  <c r="BC446" i="20"/>
  <c r="AV433" i="20"/>
  <c r="AD429" i="20"/>
  <c r="BA436" i="20"/>
  <c r="AF407" i="20"/>
  <c r="AI424" i="20"/>
  <c r="AU414" i="20"/>
  <c r="AV413" i="20"/>
  <c r="AH399" i="20"/>
  <c r="AP387" i="20"/>
  <c r="AM392" i="20"/>
  <c r="AT388" i="20"/>
  <c r="BF407" i="20"/>
  <c r="AE375" i="20"/>
  <c r="AH455" i="20"/>
  <c r="AO470" i="20"/>
  <c r="AT442" i="20"/>
  <c r="BE449" i="20"/>
  <c r="AT449" i="20"/>
  <c r="AZ429" i="20"/>
  <c r="AN444" i="20"/>
  <c r="BB415" i="20"/>
  <c r="AU410" i="20"/>
  <c r="AT410" i="20"/>
  <c r="AI415" i="20"/>
  <c r="AV384" i="20"/>
  <c r="AE384" i="20"/>
  <c r="AL384" i="20"/>
  <c r="AP399" i="20"/>
  <c r="BA419" i="20"/>
  <c r="AZ447" i="20"/>
  <c r="AD455" i="20"/>
  <c r="AS435" i="20"/>
  <c r="AE437" i="20"/>
  <c r="AB439" i="20"/>
  <c r="AV427" i="20"/>
  <c r="BD433" i="20"/>
  <c r="AL411" i="20"/>
  <c r="AU406" i="20"/>
  <c r="AR407" i="20"/>
  <c r="AK406" i="20"/>
  <c r="AZ382" i="20"/>
  <c r="BA428" i="20"/>
  <c r="AD380" i="20"/>
  <c r="AO447" i="20"/>
  <c r="AU453" i="20"/>
  <c r="AK435" i="20"/>
  <c r="BI436" i="20"/>
  <c r="AU492" i="20"/>
  <c r="BH483" i="20"/>
  <c r="AK499" i="20"/>
  <c r="AM472" i="20"/>
  <c r="AH474" i="20"/>
  <c r="BI480" i="20"/>
  <c r="AL465" i="20"/>
  <c r="AP469" i="20"/>
  <c r="BA499" i="20"/>
  <c r="AM492" i="20"/>
  <c r="AR483" i="20"/>
  <c r="AE498" i="20"/>
  <c r="AE472" i="20"/>
  <c r="AI473" i="20"/>
  <c r="AC480" i="20"/>
  <c r="AC484" i="20"/>
  <c r="AM467" i="20"/>
  <c r="AU498" i="20"/>
  <c r="AE492" i="20"/>
  <c r="AE483" i="20"/>
  <c r="BA496" i="20"/>
  <c r="BF500" i="20"/>
  <c r="AL472" i="20"/>
  <c r="BC479" i="20"/>
  <c r="AU483" i="20"/>
  <c r="BG465" i="20"/>
  <c r="AO497" i="20"/>
  <c r="AO498" i="20"/>
  <c r="AK479" i="20"/>
  <c r="BA487" i="20"/>
  <c r="AM487" i="20"/>
  <c r="BD467" i="20"/>
  <c r="AK472" i="20"/>
  <c r="BF473" i="20"/>
  <c r="AT459" i="20"/>
  <c r="AR468" i="20"/>
  <c r="AI496" i="20"/>
  <c r="AC479" i="20"/>
  <c r="AU486" i="20"/>
  <c r="AG486" i="20"/>
  <c r="AT467" i="20"/>
  <c r="BB471" i="20"/>
  <c r="BA472" i="20"/>
  <c r="BE459" i="20"/>
  <c r="AZ467" i="20"/>
  <c r="AE495" i="20"/>
  <c r="BG476" i="20"/>
  <c r="AP484" i="20"/>
  <c r="AT482" i="20"/>
  <c r="AJ467" i="20"/>
  <c r="AL471" i="20"/>
  <c r="AI472" i="20"/>
  <c r="AP457" i="20"/>
  <c r="AW466" i="20"/>
  <c r="AS483" i="20"/>
  <c r="AC475" i="20"/>
  <c r="AI492" i="20"/>
  <c r="AJ473" i="20"/>
  <c r="AH464" i="20"/>
  <c r="AI463" i="20"/>
  <c r="AN479" i="20"/>
  <c r="AS471" i="20"/>
  <c r="BC459" i="20"/>
  <c r="AJ476" i="20"/>
  <c r="AA488" i="20"/>
  <c r="AM494" i="20"/>
  <c r="AS459" i="20"/>
  <c r="AZ459" i="20"/>
  <c r="BB480" i="20"/>
  <c r="AR472" i="20"/>
  <c r="AZ456" i="20"/>
  <c r="AJ450" i="20"/>
  <c r="AS456" i="20"/>
  <c r="AC471" i="20"/>
  <c r="BH442" i="20"/>
  <c r="AK450" i="20"/>
  <c r="BF450" i="20"/>
  <c r="BH429" i="20"/>
  <c r="AF399" i="20"/>
  <c r="AG419" i="20"/>
  <c r="BC410" i="20"/>
  <c r="BB410" i="20"/>
  <c r="AU417" i="20"/>
  <c r="BD384" i="20"/>
  <c r="AM384" i="20"/>
  <c r="AT384" i="20"/>
  <c r="BG399" i="20"/>
  <c r="BB420" i="20"/>
  <c r="AE450" i="20"/>
  <c r="AN456" i="20"/>
  <c r="BA435" i="20"/>
  <c r="AY437" i="20"/>
  <c r="AY439" i="20"/>
  <c r="BD427" i="20"/>
  <c r="AT434" i="20"/>
  <c r="AT411" i="20"/>
  <c r="BC406" i="20"/>
  <c r="AZ407" i="20"/>
  <c r="AI407" i="20"/>
  <c r="BH382" i="20"/>
  <c r="AY429" i="20"/>
  <c r="AL380" i="20"/>
  <c r="AU395" i="20"/>
  <c r="AU450" i="20"/>
  <c r="AD445" i="20"/>
  <c r="AE446" i="20"/>
  <c r="BF452" i="20"/>
  <c r="AM431" i="20"/>
  <c r="BF435" i="20"/>
  <c r="BG452" i="20"/>
  <c r="AV422" i="20"/>
  <c r="AL407" i="20"/>
  <c r="BC402" i="20"/>
  <c r="AV405" i="20"/>
  <c r="BE400" i="20"/>
  <c r="BF379" i="20"/>
  <c r="AA415" i="20"/>
  <c r="AA446" i="20"/>
  <c r="BG444" i="20"/>
  <c r="BE444" i="20"/>
  <c r="AB492" i="20"/>
  <c r="AO490" i="20"/>
  <c r="AI476" i="20"/>
  <c r="AB483" i="20"/>
  <c r="AE479" i="20"/>
  <c r="AV465" i="20"/>
  <c r="BA468" i="20"/>
  <c r="AY468" i="20"/>
  <c r="AM455" i="20"/>
  <c r="AF464" i="20"/>
  <c r="AI488" i="20"/>
  <c r="AA476" i="20"/>
  <c r="AI500" i="20"/>
  <c r="AZ477" i="20"/>
  <c r="AN465" i="20"/>
  <c r="AK468" i="20"/>
  <c r="AI468" i="20"/>
  <c r="BE482" i="20"/>
  <c r="AM463" i="20"/>
  <c r="AE487" i="20"/>
  <c r="BI475" i="20"/>
  <c r="AE499" i="20"/>
  <c r="BF477" i="20"/>
  <c r="AF465" i="20"/>
  <c r="BC467" i="20"/>
  <c r="BG500" i="20"/>
  <c r="AR481" i="20"/>
  <c r="BF461" i="20"/>
  <c r="AZ480" i="20"/>
  <c r="AG498" i="20"/>
  <c r="AZ483" i="20"/>
  <c r="BG471" i="20"/>
  <c r="AJ463" i="20"/>
  <c r="AI459" i="20"/>
  <c r="AY473" i="20"/>
  <c r="AA465" i="20"/>
  <c r="BC475" i="20"/>
  <c r="AR480" i="20"/>
  <c r="BG496" i="20"/>
  <c r="AM483" i="20"/>
  <c r="BG468" i="20"/>
  <c r="AB463" i="20"/>
  <c r="AA459" i="20"/>
  <c r="AT472" i="20"/>
  <c r="BI464" i="20"/>
  <c r="AO466" i="20"/>
  <c r="AJ480" i="20"/>
  <c r="AA496" i="20"/>
  <c r="AA483" i="20"/>
  <c r="AQ468" i="20"/>
  <c r="BD461" i="20"/>
  <c r="BG455" i="20"/>
  <c r="AD472" i="20"/>
  <c r="AN464" i="20"/>
  <c r="AP465" i="20"/>
  <c r="AR476" i="20"/>
  <c r="BG488" i="20"/>
  <c r="AS495" i="20"/>
  <c r="BA459" i="20"/>
  <c r="BH459" i="20"/>
  <c r="AA481" i="20"/>
  <c r="AQ473" i="20"/>
  <c r="AL457" i="20"/>
  <c r="AF488" i="20"/>
  <c r="AS491" i="20"/>
  <c r="AZ471" i="20"/>
  <c r="AU480" i="20"/>
  <c r="AK482" i="20"/>
  <c r="AJ455" i="20"/>
  <c r="AH469" i="20"/>
  <c r="AU459" i="20"/>
  <c r="AY465" i="20"/>
  <c r="Z457" i="20"/>
  <c r="BC445" i="20"/>
  <c r="BG446" i="20"/>
  <c r="AX465" i="20"/>
  <c r="BB433" i="20"/>
  <c r="AH436" i="20"/>
  <c r="AD424" i="20"/>
  <c r="AV423" i="20"/>
  <c r="BB407" i="20"/>
  <c r="AK403" i="20"/>
  <c r="AD406" i="20"/>
  <c r="AV401" i="20"/>
  <c r="AN380" i="20"/>
  <c r="AM417" i="20"/>
  <c r="AT376" i="20"/>
  <c r="AC392" i="20"/>
  <c r="BB476" i="20"/>
  <c r="BD439" i="20"/>
  <c r="AL435" i="20"/>
  <c r="Z444" i="20"/>
  <c r="AW469" i="20"/>
  <c r="AS429" i="20"/>
  <c r="AM427" i="20"/>
  <c r="AU415" i="20"/>
  <c r="BB399" i="20"/>
  <c r="AD438" i="20"/>
  <c r="AB403" i="20"/>
  <c r="AF396" i="20"/>
  <c r="AR378" i="20"/>
  <c r="AS410" i="20"/>
  <c r="AL372" i="20"/>
  <c r="AC388" i="20"/>
  <c r="AT455" i="20"/>
  <c r="BE470" i="20"/>
  <c r="AB464" i="20"/>
  <c r="AI437" i="20"/>
  <c r="BE451" i="20"/>
  <c r="AM424" i="20"/>
  <c r="BA420" i="20"/>
  <c r="AM407" i="20"/>
  <c r="BG431" i="20"/>
  <c r="BB427" i="20"/>
  <c r="AA420" i="20"/>
  <c r="AJ394" i="20"/>
  <c r="AT417" i="20"/>
  <c r="AS402" i="20"/>
  <c r="AY453" i="20"/>
  <c r="AJ464" i="20"/>
  <c r="BC463" i="20"/>
  <c r="BC435" i="20"/>
  <c r="AA450" i="20"/>
  <c r="AH481" i="20"/>
  <c r="AY472" i="20"/>
  <c r="AY488" i="20"/>
  <c r="AA472" i="20"/>
  <c r="BH463" i="20"/>
  <c r="BG459" i="20"/>
  <c r="AD476" i="20"/>
  <c r="BI468" i="20"/>
  <c r="AY457" i="20"/>
  <c r="Z481" i="20"/>
  <c r="AQ500" i="20"/>
  <c r="AU487" i="20"/>
  <c r="BD471" i="20"/>
  <c r="AZ463" i="20"/>
  <c r="AY459" i="20"/>
  <c r="BD475" i="20"/>
  <c r="AL467" i="20"/>
  <c r="AD457" i="20"/>
  <c r="BH480" i="20"/>
  <c r="AM499" i="20"/>
  <c r="AK484" i="20"/>
  <c r="AN471" i="20"/>
  <c r="AR463" i="20"/>
  <c r="AQ459" i="20"/>
  <c r="BH475" i="20"/>
  <c r="BF465" i="20"/>
  <c r="AM495" i="20"/>
  <c r="Z477" i="20"/>
  <c r="AG490" i="20"/>
  <c r="BC498" i="20"/>
  <c r="AK463" i="20"/>
  <c r="AP460" i="20"/>
  <c r="AX483" i="20"/>
  <c r="AC476" i="20"/>
  <c r="AJ460" i="20"/>
  <c r="BH456" i="20"/>
  <c r="BH476" i="20"/>
  <c r="BG489" i="20"/>
  <c r="AW497" i="20"/>
  <c r="AC463" i="20"/>
  <c r="AH460" i="20"/>
  <c r="Z482" i="20"/>
  <c r="AV475" i="20"/>
  <c r="AP459" i="20"/>
  <c r="AU455" i="20"/>
  <c r="AZ476" i="20"/>
  <c r="AA489" i="20"/>
  <c r="AS496" i="20"/>
  <c r="BI459" i="20"/>
  <c r="Z460" i="20"/>
  <c r="BG481" i="20"/>
  <c r="AP474" i="20"/>
  <c r="BG457" i="20"/>
  <c r="AZ487" i="20"/>
  <c r="AZ472" i="20"/>
  <c r="AQ483" i="20"/>
  <c r="AS488" i="20"/>
  <c r="AC455" i="20"/>
  <c r="AF457" i="20"/>
  <c r="BF474" i="20"/>
  <c r="AH465" i="20"/>
  <c r="AL480" i="20"/>
  <c r="BC492" i="20"/>
  <c r="Z484" i="20"/>
  <c r="AK500" i="20"/>
  <c r="AU472" i="20"/>
  <c r="AN475" i="20"/>
  <c r="AB481" i="20"/>
  <c r="AT465" i="20"/>
  <c r="AT471" i="20"/>
  <c r="AA500" i="20"/>
  <c r="BG477" i="20"/>
  <c r="AA442" i="20"/>
  <c r="AJ442" i="20"/>
  <c r="BI445" i="20"/>
  <c r="AW474" i="20"/>
  <c r="BA429" i="20"/>
  <c r="AS428" i="20"/>
  <c r="BC415" i="20"/>
  <c r="AD403" i="20"/>
  <c r="AM446" i="20"/>
  <c r="AJ403" i="20"/>
  <c r="AN396" i="20"/>
  <c r="AZ378" i="20"/>
  <c r="AQ411" i="20"/>
  <c r="AT372" i="20"/>
  <c r="AK388" i="20"/>
  <c r="AV456" i="20"/>
  <c r="AW498" i="20"/>
  <c r="BI467" i="20"/>
  <c r="BD437" i="20"/>
  <c r="AH452" i="20"/>
  <c r="AU424" i="20"/>
  <c r="AH422" i="20"/>
  <c r="AU407" i="20"/>
  <c r="AI433" i="20"/>
  <c r="AB428" i="20"/>
  <c r="BD422" i="20"/>
  <c r="AR394" i="20"/>
  <c r="AN419" i="20"/>
  <c r="AQ403" i="20"/>
  <c r="AL368" i="20"/>
  <c r="AK384" i="20"/>
  <c r="AI450" i="20"/>
  <c r="AG453" i="20"/>
  <c r="BC455" i="20"/>
  <c r="AV466" i="20"/>
  <c r="AQ440" i="20"/>
  <c r="AO453" i="20"/>
  <c r="AW434" i="20"/>
  <c r="AM399" i="20"/>
  <c r="AC424" i="20"/>
  <c r="AR420" i="20"/>
  <c r="Z411" i="20"/>
  <c r="AP391" i="20"/>
  <c r="AJ406" i="20"/>
  <c r="AD396" i="20"/>
  <c r="AB447" i="20"/>
  <c r="AY452" i="20"/>
  <c r="Z455" i="20"/>
  <c r="AV452" i="20"/>
  <c r="AZ439" i="20"/>
  <c r="AT479" i="20"/>
  <c r="AW494" i="20"/>
  <c r="AC500" i="20"/>
  <c r="AU467" i="20"/>
  <c r="AF461" i="20"/>
  <c r="AI455" i="20"/>
  <c r="AT468" i="20"/>
  <c r="AQ461" i="20"/>
  <c r="AF460" i="20"/>
  <c r="AL479" i="20"/>
  <c r="AQ492" i="20"/>
  <c r="BI499" i="20"/>
  <c r="AK467" i="20"/>
  <c r="BF460" i="20"/>
  <c r="AA455" i="20"/>
  <c r="AD468" i="20"/>
  <c r="BE461" i="20"/>
  <c r="BF459" i="20"/>
  <c r="AD479" i="20"/>
  <c r="AM491" i="20"/>
  <c r="AC499" i="20"/>
  <c r="AC467" i="20"/>
  <c r="AX460" i="20"/>
  <c r="AH484" i="20"/>
  <c r="AF455" i="20"/>
  <c r="BD460" i="20"/>
  <c r="AH488" i="20"/>
  <c r="AL475" i="20"/>
  <c r="AQ484" i="20"/>
  <c r="AC491" i="20"/>
  <c r="BA455" i="20"/>
  <c r="BD457" i="20"/>
  <c r="AQ477" i="20"/>
  <c r="BI471" i="20"/>
  <c r="AI483" i="20"/>
  <c r="Z488" i="20"/>
  <c r="AD475" i="20"/>
  <c r="BE484" i="20"/>
  <c r="BC490" i="20"/>
  <c r="AS455" i="20"/>
  <c r="AV457" i="20"/>
  <c r="AL476" i="20"/>
  <c r="AQ469" i="20"/>
  <c r="AU482" i="20"/>
  <c r="BH487" i="20"/>
  <c r="BH472" i="20"/>
  <c r="BC483" i="20"/>
  <c r="AW489" i="20"/>
  <c r="AK455" i="20"/>
  <c r="AN457" i="20"/>
  <c r="AF475" i="20"/>
  <c r="AV467" i="20"/>
  <c r="AQ481" i="20"/>
  <c r="AN488" i="20"/>
  <c r="AS492" i="20"/>
  <c r="BH471" i="20"/>
  <c r="BC480" i="20"/>
  <c r="BG484" i="20"/>
  <c r="AR455" i="20"/>
  <c r="AX469" i="20"/>
  <c r="AN460" i="20"/>
  <c r="AE467" i="20"/>
  <c r="AF483" i="20"/>
  <c r="AA480" i="20"/>
  <c r="AK491" i="20"/>
  <c r="BC491" i="20"/>
  <c r="AJ469" i="20"/>
  <c r="AG474" i="20"/>
  <c r="AJ477" i="20"/>
  <c r="AT461" i="20"/>
  <c r="AO478" i="20"/>
  <c r="BF457" i="20"/>
  <c r="AF435" i="20"/>
  <c r="AC468" i="20"/>
  <c r="AC438" i="20"/>
  <c r="BG453" i="20"/>
  <c r="BC424" i="20"/>
  <c r="AX422" i="20"/>
  <c r="BC407" i="20"/>
  <c r="BG437" i="20"/>
  <c r="BH428" i="20"/>
  <c r="AN423" i="20"/>
  <c r="AZ394" i="20"/>
  <c r="AN422" i="20"/>
  <c r="BI405" i="20"/>
  <c r="AT368" i="20"/>
  <c r="AS384" i="20"/>
  <c r="AT450" i="20"/>
  <c r="AV453" i="20"/>
  <c r="AK456" i="20"/>
  <c r="AD467" i="20"/>
  <c r="AU441" i="20"/>
  <c r="AZ462" i="20"/>
  <c r="AM435" i="20"/>
  <c r="AU399" i="20"/>
  <c r="AZ424" i="20"/>
  <c r="BH420" i="20"/>
  <c r="BF411" i="20"/>
  <c r="AX391" i="20"/>
  <c r="AH407" i="20"/>
  <c r="AL396" i="20"/>
  <c r="AZ428" i="20"/>
  <c r="AS380" i="20"/>
  <c r="AM442" i="20"/>
  <c r="AK447" i="20"/>
  <c r="BA450" i="20"/>
  <c r="BG439" i="20"/>
  <c r="AU435" i="20"/>
  <c r="AK440" i="20"/>
  <c r="AK423" i="20"/>
  <c r="BC433" i="20"/>
  <c r="BI415" i="20"/>
  <c r="AJ415" i="20"/>
  <c r="Z403" i="20"/>
  <c r="BD388" i="20"/>
  <c r="BC396" i="20"/>
  <c r="AD392" i="20"/>
  <c r="AB442" i="20"/>
  <c r="Z447" i="20"/>
  <c r="AM450" i="20"/>
  <c r="AJ439" i="20"/>
  <c r="AA435" i="20"/>
  <c r="AU439" i="20"/>
  <c r="AZ420" i="20"/>
  <c r="AH429" i="20"/>
  <c r="BA415" i="20"/>
  <c r="AB415" i="20"/>
  <c r="AB476" i="20"/>
  <c r="BC487" i="20"/>
  <c r="BI492" i="20"/>
  <c r="AK459" i="20"/>
  <c r="AR459" i="20"/>
  <c r="BF480" i="20"/>
  <c r="BF476" i="20"/>
  <c r="AC456" i="20"/>
  <c r="AZ446" i="20"/>
  <c r="BB475" i="20"/>
  <c r="BG487" i="20"/>
  <c r="AC492" i="20"/>
  <c r="AC459" i="20"/>
  <c r="AJ459" i="20"/>
  <c r="AV479" i="20"/>
  <c r="AX474" i="20"/>
  <c r="BF455" i="20"/>
  <c r="AL446" i="20"/>
  <c r="AT475" i="20"/>
  <c r="AW486" i="20"/>
  <c r="BI491" i="20"/>
  <c r="BI455" i="20"/>
  <c r="AB459" i="20"/>
  <c r="AP478" i="20"/>
  <c r="AC472" i="20"/>
  <c r="AL455" i="20"/>
  <c r="AX484" i="20"/>
  <c r="BI495" i="20"/>
  <c r="Z480" i="20"/>
  <c r="AY483" i="20"/>
  <c r="AK488" i="20"/>
  <c r="Z456" i="20"/>
  <c r="AJ472" i="20"/>
  <c r="AX461" i="20"/>
  <c r="BF470" i="20"/>
  <c r="AA487" i="20"/>
  <c r="AC495" i="20"/>
  <c r="Z476" i="20"/>
  <c r="AK483" i="20"/>
  <c r="AK487" i="20"/>
  <c r="BH455" i="20"/>
  <c r="BA471" i="20"/>
  <c r="AA461" i="20"/>
  <c r="Z469" i="20"/>
  <c r="BG483" i="20"/>
  <c r="BC494" i="20"/>
  <c r="Z472" i="20"/>
  <c r="Z483" i="20"/>
  <c r="AE486" i="20"/>
  <c r="AZ455" i="20"/>
  <c r="AK471" i="20"/>
  <c r="BI460" i="20"/>
  <c r="BH468" i="20"/>
  <c r="AE496" i="20"/>
  <c r="AS484" i="20"/>
  <c r="Z468" i="20"/>
  <c r="BC472" i="20"/>
  <c r="AT476" i="20"/>
  <c r="BH481" i="20"/>
  <c r="BB465" i="20"/>
  <c r="AB472" i="20"/>
  <c r="BA460" i="20"/>
  <c r="AU491" i="20"/>
  <c r="AQ476" i="20"/>
  <c r="AP483" i="20"/>
  <c r="AK480" i="20"/>
  <c r="BD465" i="20"/>
  <c r="AI469" i="20"/>
  <c r="AF471" i="20"/>
  <c r="AF456" i="20"/>
  <c r="BA464" i="20"/>
  <c r="BH450" i="20"/>
  <c r="AE455" i="20"/>
  <c r="AI457" i="20"/>
  <c r="AB468" i="20"/>
  <c r="BG442" i="20"/>
  <c r="AP463" i="20"/>
  <c r="AP436" i="20"/>
  <c r="BC399" i="20"/>
  <c r="BI427" i="20"/>
  <c r="AC423" i="20"/>
  <c r="AL413" i="20"/>
  <c r="BF391" i="20"/>
  <c r="AT409" i="20"/>
  <c r="AT396" i="20"/>
  <c r="AX429" i="20"/>
  <c r="BA380" i="20"/>
  <c r="BA442" i="20"/>
  <c r="AY447" i="20"/>
  <c r="AG451" i="20"/>
  <c r="AD442" i="20"/>
  <c r="AK436" i="20"/>
  <c r="AO441" i="20"/>
  <c r="BA423" i="20"/>
  <c r="AC434" i="20"/>
  <c r="AF419" i="20"/>
  <c r="AR415" i="20"/>
  <c r="BF403" i="20"/>
  <c r="AB390" i="20"/>
  <c r="AB399" i="20"/>
  <c r="AL392" i="20"/>
  <c r="Z415" i="20"/>
  <c r="BA376" i="20"/>
  <c r="AF462" i="20"/>
  <c r="BF444" i="20"/>
  <c r="AD446" i="20"/>
  <c r="AR473" i="20"/>
  <c r="AR460" i="20"/>
  <c r="AQ435" i="20"/>
  <c r="AV403" i="20"/>
  <c r="AE423" i="20"/>
  <c r="AE414" i="20"/>
  <c r="AF413" i="20"/>
  <c r="AX448" i="20"/>
  <c r="Z387" i="20"/>
  <c r="BC388" i="20"/>
  <c r="AD388" i="20"/>
  <c r="BB461" i="20"/>
  <c r="AU444" i="20"/>
  <c r="AW445" i="20"/>
  <c r="AW458" i="20"/>
  <c r="BG456" i="20"/>
  <c r="BG433" i="20"/>
  <c r="AN403" i="20"/>
  <c r="AU422" i="20"/>
  <c r="BI411" i="20"/>
  <c r="BH411" i="20"/>
  <c r="BI479" i="20"/>
  <c r="AY500" i="20"/>
  <c r="BI476" i="20"/>
  <c r="AK460" i="20"/>
  <c r="AJ483" i="20"/>
  <c r="AI467" i="20"/>
  <c r="AP464" i="20"/>
  <c r="AA468" i="20"/>
  <c r="AS487" i="20"/>
  <c r="AT457" i="20"/>
  <c r="BH407" i="20"/>
  <c r="AS446" i="20"/>
  <c r="BD405" i="20"/>
  <c r="AD435" i="20"/>
  <c r="BB402" i="20"/>
  <c r="BE441" i="20"/>
  <c r="AN427" i="20"/>
  <c r="AE407" i="20"/>
  <c r="AU402" i="20"/>
  <c r="BC419" i="20"/>
  <c r="AB394" i="20"/>
  <c r="AH415" i="20"/>
  <c r="AT401" i="20"/>
  <c r="BD367" i="20"/>
  <c r="BC383" i="20"/>
  <c r="AY446" i="20"/>
  <c r="AN452" i="20"/>
  <c r="BH453" i="20"/>
  <c r="BH451" i="20"/>
  <c r="AE439" i="20"/>
  <c r="AS449" i="20"/>
  <c r="AP429" i="20"/>
  <c r="AL463" i="20"/>
  <c r="AD423" i="20"/>
  <c r="BI419" i="20"/>
  <c r="AB410" i="20"/>
  <c r="Z391" i="20"/>
  <c r="AX403" i="20"/>
  <c r="AV395" i="20"/>
  <c r="BG420" i="20"/>
  <c r="AC460" i="20"/>
  <c r="BD435" i="20"/>
  <c r="AS472" i="20"/>
  <c r="BH439" i="20"/>
  <c r="AA457" i="20"/>
  <c r="AU428" i="20"/>
  <c r="AQ424" i="20"/>
  <c r="AU411" i="20"/>
  <c r="AQ446" i="20"/>
  <c r="BE431" i="20"/>
  <c r="AD402" i="20"/>
  <c r="AH395" i="20"/>
  <c r="AE449" i="20"/>
  <c r="BI406" i="20"/>
  <c r="AN371" i="20"/>
  <c r="AE387" i="20"/>
  <c r="AP452" i="20"/>
  <c r="AX457" i="20"/>
  <c r="AE459" i="20"/>
  <c r="AE433" i="20"/>
  <c r="AK445" i="20"/>
  <c r="AM420" i="20"/>
  <c r="AK441" i="20"/>
  <c r="AM403" i="20"/>
  <c r="AC428" i="20"/>
  <c r="BI423" i="20"/>
  <c r="AP415" i="20"/>
  <c r="AN392" i="20"/>
  <c r="AX411" i="20"/>
  <c r="AA399" i="20"/>
  <c r="AW436" i="20"/>
  <c r="AE383" i="20"/>
  <c r="AC446" i="20"/>
  <c r="AV396" i="20"/>
  <c r="AY407" i="20"/>
  <c r="AL375" i="20"/>
  <c r="AC360" i="20"/>
  <c r="AF354" i="20"/>
  <c r="BC358" i="20"/>
  <c r="AW385" i="20"/>
  <c r="AF357" i="20"/>
  <c r="AB379" i="20"/>
  <c r="AN369" i="20"/>
  <c r="AT349" i="20"/>
  <c r="AI366" i="20"/>
  <c r="AA350" i="20"/>
  <c r="BD423" i="20"/>
  <c r="BF469" i="20"/>
  <c r="BF424" i="20"/>
  <c r="AY415" i="20"/>
  <c r="BH376" i="20"/>
  <c r="BA364" i="20"/>
  <c r="AN358" i="20"/>
  <c r="AM362" i="20"/>
  <c r="AM390" i="20"/>
  <c r="BB358" i="20"/>
  <c r="BB386" i="20"/>
  <c r="BD372" i="20"/>
  <c r="AF352" i="20"/>
  <c r="BG392" i="20"/>
  <c r="BC356" i="20"/>
  <c r="AK345" i="20"/>
  <c r="BI382" i="20"/>
  <c r="AG494" i="20"/>
  <c r="AF392" i="20"/>
  <c r="BA406" i="20"/>
  <c r="BH372" i="20"/>
  <c r="AS356" i="20"/>
  <c r="AB352" i="20"/>
  <c r="AM358" i="20"/>
  <c r="AS383" i="20"/>
  <c r="AX356" i="20"/>
  <c r="BF376" i="20"/>
  <c r="AP368" i="20"/>
  <c r="AD349" i="20"/>
  <c r="AD364" i="20"/>
  <c r="AC349" i="20"/>
  <c r="AD382" i="20"/>
  <c r="BF362" i="20"/>
  <c r="AA437" i="20"/>
  <c r="BI401" i="20"/>
  <c r="BE399" i="20"/>
  <c r="BH368" i="20"/>
  <c r="AK344" i="20"/>
  <c r="AI399" i="20"/>
  <c r="AM354" i="20"/>
  <c r="AN376" i="20"/>
  <c r="AV353" i="20"/>
  <c r="AE490" i="20"/>
  <c r="BA479" i="20"/>
  <c r="AU499" i="20"/>
  <c r="AP470" i="20"/>
  <c r="AS480" i="20"/>
  <c r="AY481" i="20"/>
  <c r="AA467" i="20"/>
  <c r="AV461" i="20"/>
  <c r="AA492" i="20"/>
  <c r="BI435" i="20"/>
  <c r="AU409" i="20"/>
  <c r="AC453" i="20"/>
  <c r="AD401" i="20"/>
  <c r="AE442" i="20"/>
  <c r="BF395" i="20"/>
  <c r="AA431" i="20"/>
  <c r="AC451" i="20"/>
  <c r="AE399" i="20"/>
  <c r="AX436" i="20"/>
  <c r="BH410" i="20"/>
  <c r="AH391" i="20"/>
  <c r="AD405" i="20"/>
  <c r="BD395" i="20"/>
  <c r="AY425" i="20"/>
  <c r="AC380" i="20"/>
  <c r="AQ497" i="20"/>
  <c r="BH446" i="20"/>
  <c r="AB450" i="20"/>
  <c r="BC437" i="20"/>
  <c r="AQ433" i="20"/>
  <c r="AA439" i="20"/>
  <c r="AJ420" i="20"/>
  <c r="AJ428" i="20"/>
  <c r="AS415" i="20"/>
  <c r="BB414" i="20"/>
  <c r="AB402" i="20"/>
  <c r="AN388" i="20"/>
  <c r="AM396" i="20"/>
  <c r="AV391" i="20"/>
  <c r="BB413" i="20"/>
  <c r="BD452" i="20"/>
  <c r="AM459" i="20"/>
  <c r="AZ460" i="20"/>
  <c r="AY433" i="20"/>
  <c r="AR447" i="20"/>
  <c r="AU420" i="20"/>
  <c r="AR442" i="20"/>
  <c r="AU403" i="20"/>
  <c r="BI428" i="20"/>
  <c r="AB424" i="20"/>
  <c r="BC417" i="20"/>
  <c r="AV392" i="20"/>
  <c r="AD413" i="20"/>
  <c r="AQ399" i="20"/>
  <c r="AN367" i="20"/>
  <c r="AM383" i="20"/>
  <c r="BF446" i="20"/>
  <c r="BC450" i="20"/>
  <c r="AE453" i="20"/>
  <c r="BF447" i="20"/>
  <c r="AV437" i="20"/>
  <c r="BA446" i="20"/>
  <c r="AL427" i="20"/>
  <c r="AG440" i="20"/>
  <c r="AS420" i="20"/>
  <c r="AE419" i="20"/>
  <c r="AP407" i="20"/>
  <c r="AZ390" i="20"/>
  <c r="AU401" i="20"/>
  <c r="AF395" i="20"/>
  <c r="BF418" i="20"/>
  <c r="AM379" i="20"/>
  <c r="AE429" i="20"/>
  <c r="BH378" i="20"/>
  <c r="AM401" i="20"/>
  <c r="AT371" i="20"/>
  <c r="AK348" i="20"/>
  <c r="AT413" i="20"/>
  <c r="AA356" i="20"/>
  <c r="BC378" i="20"/>
  <c r="AL354" i="20"/>
  <c r="Z372" i="20"/>
  <c r="AV366" i="20"/>
  <c r="AZ346" i="20"/>
  <c r="AJ357" i="20"/>
  <c r="AN345" i="20"/>
  <c r="AX376" i="20"/>
  <c r="AW438" i="20"/>
  <c r="BH394" i="20"/>
  <c r="BE407" i="20"/>
  <c r="AD375" i="20"/>
  <c r="BA356" i="20"/>
  <c r="AJ352" i="20"/>
  <c r="AU358" i="20"/>
  <c r="AQ384" i="20"/>
  <c r="BF356" i="20"/>
  <c r="BB378" i="20"/>
  <c r="BD368" i="20"/>
  <c r="AL349" i="20"/>
  <c r="AW490" i="20"/>
  <c r="BA488" i="20"/>
  <c r="AS479" i="20"/>
  <c r="AY484" i="20"/>
  <c r="AI461" i="20"/>
  <c r="AM479" i="20"/>
  <c r="AT480" i="20"/>
  <c r="AY455" i="20"/>
  <c r="BF456" i="20"/>
  <c r="AS438" i="20"/>
  <c r="Z383" i="20"/>
  <c r="AZ431" i="20"/>
  <c r="AF380" i="20"/>
  <c r="AS460" i="20"/>
  <c r="AJ378" i="20"/>
  <c r="AD459" i="20"/>
  <c r="AA425" i="20"/>
  <c r="AD411" i="20"/>
  <c r="AI425" i="20"/>
  <c r="BH402" i="20"/>
  <c r="AV388" i="20"/>
  <c r="AU396" i="20"/>
  <c r="BD391" i="20"/>
  <c r="AB414" i="20"/>
  <c r="AK376" i="20"/>
  <c r="BG460" i="20"/>
  <c r="AG444" i="20"/>
  <c r="AL445" i="20"/>
  <c r="AH457" i="20"/>
  <c r="BE455" i="20"/>
  <c r="AM433" i="20"/>
  <c r="AF403" i="20"/>
  <c r="AE422" i="20"/>
  <c r="BA411" i="20"/>
  <c r="AZ411" i="20"/>
  <c r="BC422" i="20"/>
  <c r="AZ386" i="20"/>
  <c r="AM388" i="20"/>
  <c r="AV387" i="20"/>
  <c r="BB405" i="20"/>
  <c r="AK446" i="20"/>
  <c r="Z452" i="20"/>
  <c r="AT453" i="20"/>
  <c r="AL450" i="20"/>
  <c r="AO438" i="20"/>
  <c r="AG447" i="20"/>
  <c r="AR428" i="20"/>
  <c r="AA444" i="20"/>
  <c r="BI420" i="20"/>
  <c r="AS419" i="20"/>
  <c r="BB409" i="20"/>
  <c r="BH390" i="20"/>
  <c r="AZ402" i="20"/>
  <c r="AN395" i="20"/>
  <c r="AC419" i="20"/>
  <c r="AU379" i="20"/>
  <c r="Z478" i="20"/>
  <c r="AI446" i="20"/>
  <c r="AW447" i="20"/>
  <c r="AZ435" i="20"/>
  <c r="AT429" i="20"/>
  <c r="AK438" i="20"/>
  <c r="AV407" i="20"/>
  <c r="AP425" i="20"/>
  <c r="AC415" i="20"/>
  <c r="AL414" i="20"/>
  <c r="AE401" i="20"/>
  <c r="BF387" i="20"/>
  <c r="BC392" i="20"/>
  <c r="AF391" i="20"/>
  <c r="AR410" i="20"/>
  <c r="AU375" i="20"/>
  <c r="BI429" i="20"/>
  <c r="AW412" i="20"/>
  <c r="AB396" i="20"/>
  <c r="AF401" i="20"/>
  <c r="AK395" i="20"/>
  <c r="AX392" i="20"/>
  <c r="AI352" i="20"/>
  <c r="AA373" i="20"/>
  <c r="AP352" i="20"/>
  <c r="AL367" i="20"/>
  <c r="AV364" i="20"/>
  <c r="AR375" i="20"/>
  <c r="AD348" i="20"/>
  <c r="AM338" i="20"/>
  <c r="AG363" i="20"/>
  <c r="AX455" i="20"/>
  <c r="BH423" i="20"/>
  <c r="BF399" i="20"/>
  <c r="AL371" i="20"/>
  <c r="AC348" i="20"/>
  <c r="AN412" i="20"/>
  <c r="BC354" i="20"/>
  <c r="BI378" i="20"/>
  <c r="AD354" i="20"/>
  <c r="BH371" i="20"/>
  <c r="AL366" i="20"/>
  <c r="AR346" i="20"/>
  <c r="AD356" i="20"/>
  <c r="BB344" i="20"/>
  <c r="AK372" i="20"/>
  <c r="AL356" i="20"/>
  <c r="AE420" i="20"/>
  <c r="BB396" i="20"/>
  <c r="AT395" i="20"/>
  <c r="BB468" i="20"/>
  <c r="AQ489" i="20"/>
  <c r="BF488" i="20"/>
  <c r="BA475" i="20"/>
  <c r="AA484" i="20"/>
  <c r="AV460" i="20"/>
  <c r="BF478" i="20"/>
  <c r="AU471" i="20"/>
  <c r="Z474" i="20"/>
  <c r="AP440" i="20"/>
  <c r="AP451" i="20"/>
  <c r="AR435" i="20"/>
  <c r="BG415" i="20"/>
  <c r="AK429" i="20"/>
  <c r="AM409" i="20"/>
  <c r="BI438" i="20"/>
  <c r="AK420" i="20"/>
  <c r="AD407" i="20"/>
  <c r="AB420" i="20"/>
  <c r="AM423" i="20"/>
  <c r="BH386" i="20"/>
  <c r="AU388" i="20"/>
  <c r="BD387" i="20"/>
  <c r="AB406" i="20"/>
  <c r="AS431" i="20"/>
  <c r="BC452" i="20"/>
  <c r="AC464" i="20"/>
  <c r="BA439" i="20"/>
  <c r="BF442" i="20"/>
  <c r="AG445" i="20"/>
  <c r="AB429" i="20"/>
  <c r="AF441" i="20"/>
  <c r="AD415" i="20"/>
  <c r="BI407" i="20"/>
  <c r="BD409" i="20"/>
  <c r="AY411" i="20"/>
  <c r="BF383" i="20"/>
  <c r="AM380" i="20"/>
  <c r="AV383" i="20"/>
  <c r="BA396" i="20"/>
  <c r="BF482" i="20"/>
  <c r="AT446" i="20"/>
  <c r="BH447" i="20"/>
  <c r="AF437" i="20"/>
  <c r="BB429" i="20"/>
  <c r="BE438" i="20"/>
  <c r="BD407" i="20"/>
  <c r="AD427" i="20"/>
  <c r="AK415" i="20"/>
  <c r="AT414" i="20"/>
  <c r="BB401" i="20"/>
  <c r="AF388" i="20"/>
  <c r="AE396" i="20"/>
  <c r="AN391" i="20"/>
  <c r="AP411" i="20"/>
  <c r="BC375" i="20"/>
  <c r="AB458" i="20"/>
  <c r="BC499" i="20"/>
  <c r="AP444" i="20"/>
  <c r="BB455" i="20"/>
  <c r="AG452" i="20"/>
  <c r="AU431" i="20"/>
  <c r="AV399" i="20"/>
  <c r="AD420" i="20"/>
  <c r="AK411" i="20"/>
  <c r="AJ411" i="20"/>
  <c r="AO419" i="20"/>
  <c r="AJ386" i="20"/>
  <c r="BC384" i="20"/>
  <c r="AF387" i="20"/>
  <c r="AR402" i="20"/>
  <c r="AH425" i="20"/>
  <c r="AQ429" i="20"/>
  <c r="AD376" i="20"/>
  <c r="AJ392" i="20"/>
  <c r="BH391" i="20"/>
  <c r="AK387" i="20"/>
  <c r="AZ383" i="20"/>
  <c r="AQ348" i="20"/>
  <c r="AQ369" i="20"/>
  <c r="AV349" i="20"/>
  <c r="AM405" i="20"/>
  <c r="BB361" i="20"/>
  <c r="AE364" i="20"/>
  <c r="AY342" i="20"/>
  <c r="AX388" i="20"/>
  <c r="AS357" i="20"/>
  <c r="AE428" i="20"/>
  <c r="BC405" i="20"/>
  <c r="BB395" i="20"/>
  <c r="AO400" i="20"/>
  <c r="AE394" i="20"/>
  <c r="AZ391" i="20"/>
  <c r="AA352" i="20"/>
  <c r="BG372" i="20"/>
  <c r="AH352" i="20"/>
  <c r="AB367" i="20"/>
  <c r="AN364" i="20"/>
  <c r="BC374" i="20"/>
  <c r="BD347" i="20"/>
  <c r="AE338" i="20"/>
  <c r="BG362" i="20"/>
  <c r="AL348" i="20"/>
  <c r="BF440" i="20"/>
  <c r="AD372" i="20"/>
  <c r="BB391" i="20"/>
  <c r="BB390" i="20"/>
  <c r="AY384" i="20"/>
  <c r="AH380" i="20"/>
  <c r="AA348" i="20"/>
  <c r="BG368" i="20"/>
  <c r="AF349" i="20"/>
  <c r="AH403" i="20"/>
  <c r="AL361" i="20"/>
  <c r="BE362" i="20"/>
  <c r="Z342" i="20"/>
  <c r="AT386" i="20"/>
  <c r="AG355" i="20"/>
  <c r="AP342" i="20"/>
  <c r="AQ439" i="20"/>
  <c r="AN401" i="20"/>
  <c r="BB387" i="20"/>
  <c r="AP380" i="20"/>
  <c r="BE376" i="20"/>
  <c r="AS372" i="20"/>
  <c r="AA344" i="20"/>
  <c r="BD365" i="20"/>
  <c r="BH473" i="20"/>
  <c r="AL468" i="20"/>
  <c r="AQ488" i="20"/>
  <c r="AY496" i="20"/>
  <c r="AS475" i="20"/>
  <c r="BI483" i="20"/>
  <c r="AB460" i="20"/>
  <c r="AU463" i="20"/>
  <c r="AS464" i="20"/>
  <c r="AD428" i="20"/>
  <c r="AT380" i="20"/>
  <c r="AN453" i="20"/>
  <c r="AL376" i="20"/>
  <c r="AX425" i="20"/>
  <c r="AZ464" i="20"/>
  <c r="AN433" i="20"/>
  <c r="AE431" i="20"/>
  <c r="AL399" i="20"/>
  <c r="AD410" i="20"/>
  <c r="AE413" i="20"/>
  <c r="AF384" i="20"/>
  <c r="AU380" i="20"/>
  <c r="BD383" i="20"/>
  <c r="BI396" i="20"/>
  <c r="AE417" i="20"/>
  <c r="AA447" i="20"/>
  <c r="AF453" i="20"/>
  <c r="AC435" i="20"/>
  <c r="AO436" i="20"/>
  <c r="AL438" i="20"/>
  <c r="AF427" i="20"/>
  <c r="AK428" i="20"/>
  <c r="BD410" i="20"/>
  <c r="AE406" i="20"/>
  <c r="AB407" i="20"/>
  <c r="AY403" i="20"/>
  <c r="AJ382" i="20"/>
  <c r="BE425" i="20"/>
  <c r="AV379" i="20"/>
  <c r="BI392" i="20"/>
  <c r="AX459" i="20"/>
  <c r="AY442" i="20"/>
  <c r="BD444" i="20"/>
  <c r="BI456" i="20"/>
  <c r="BF453" i="20"/>
  <c r="BH431" i="20"/>
  <c r="BD399" i="20"/>
  <c r="AT420" i="20"/>
  <c r="AS411" i="20"/>
  <c r="AR411" i="20"/>
  <c r="BF420" i="20"/>
  <c r="AR386" i="20"/>
  <c r="AE388" i="20"/>
  <c r="AN387" i="20"/>
  <c r="AP403" i="20"/>
  <c r="BG428" i="20"/>
  <c r="AA452" i="20"/>
  <c r="AL461" i="20"/>
  <c r="AK439" i="20"/>
  <c r="BC439" i="20"/>
  <c r="BC442" i="20"/>
  <c r="AT428" i="20"/>
  <c r="AR439" i="20"/>
  <c r="AN414" i="20"/>
  <c r="AS407" i="20"/>
  <c r="AN409" i="20"/>
  <c r="BA410" i="20"/>
  <c r="AP383" i="20"/>
  <c r="AM368" i="20"/>
  <c r="AF383" i="20"/>
  <c r="AK396" i="20"/>
  <c r="BA414" i="20"/>
  <c r="AK419" i="20"/>
  <c r="BH414" i="20"/>
  <c r="AR388" i="20"/>
  <c r="BH383" i="20"/>
  <c r="AK379" i="20"/>
  <c r="AT373" i="20"/>
  <c r="AY344" i="20"/>
  <c r="AX366" i="20"/>
  <c r="AL420" i="20"/>
  <c r="AU394" i="20"/>
  <c r="BH358" i="20"/>
  <c r="AE356" i="20"/>
  <c r="AQ396" i="20"/>
  <c r="AY369" i="20"/>
  <c r="BI352" i="20"/>
  <c r="AL423" i="20"/>
  <c r="BB372" i="20"/>
  <c r="AB392" i="20"/>
  <c r="AB391" i="20"/>
  <c r="AE386" i="20"/>
  <c r="AT382" i="20"/>
  <c r="AI348" i="20"/>
  <c r="AA369" i="20"/>
  <c r="AN349" i="20"/>
  <c r="AG404" i="20"/>
  <c r="AT361" i="20"/>
  <c r="AY362" i="20"/>
  <c r="AL342" i="20"/>
  <c r="AZ387" i="20"/>
  <c r="AM356" i="20"/>
  <c r="BB342" i="20"/>
  <c r="AE403" i="20"/>
  <c r="BH406" i="20"/>
  <c r="AB388" i="20"/>
  <c r="BB382" i="20"/>
  <c r="AK476" i="20"/>
  <c r="AB473" i="20"/>
  <c r="BF468" i="20"/>
  <c r="BA476" i="20"/>
  <c r="AU495" i="20"/>
  <c r="AK475" i="20"/>
  <c r="AB480" i="20"/>
  <c r="AR487" i="20"/>
  <c r="AF479" i="20"/>
  <c r="AJ435" i="20"/>
  <c r="BC395" i="20"/>
  <c r="AF423" i="20"/>
  <c r="BC391" i="20"/>
  <c r="AM415" i="20"/>
  <c r="AN439" i="20"/>
  <c r="AC429" i="20"/>
  <c r="AI429" i="20"/>
  <c r="BG429" i="20"/>
  <c r="AJ407" i="20"/>
  <c r="AE405" i="20"/>
  <c r="AR382" i="20"/>
  <c r="AU427" i="20"/>
  <c r="BD379" i="20"/>
  <c r="AE395" i="20"/>
  <c r="BB442" i="20"/>
  <c r="AV444" i="20"/>
  <c r="AQ444" i="20"/>
  <c r="AY450" i="20"/>
  <c r="BC429" i="20"/>
  <c r="BI431" i="20"/>
  <c r="Z436" i="20"/>
  <c r="AY420" i="20"/>
  <c r="AF406" i="20"/>
  <c r="AM402" i="20"/>
  <c r="AF405" i="20"/>
  <c r="AS399" i="20"/>
  <c r="AP379" i="20"/>
  <c r="AC414" i="20"/>
  <c r="AV375" i="20"/>
  <c r="AE391" i="20"/>
  <c r="AO452" i="20"/>
  <c r="BF463" i="20"/>
  <c r="AS439" i="20"/>
  <c r="BA441" i="20"/>
  <c r="AY444" i="20"/>
  <c r="BB428" i="20"/>
  <c r="AH440" i="20"/>
  <c r="AV414" i="20"/>
  <c r="BA407" i="20"/>
  <c r="AV409" i="20"/>
  <c r="BE411" i="20"/>
  <c r="AX383" i="20"/>
  <c r="AE380" i="20"/>
  <c r="AN383" i="20"/>
  <c r="AS396" i="20"/>
  <c r="BE415" i="20"/>
  <c r="AU446" i="20"/>
  <c r="AQ450" i="20"/>
  <c r="AY467" i="20"/>
  <c r="AB435" i="20"/>
  <c r="BB437" i="20"/>
  <c r="AT424" i="20"/>
  <c r="BG424" i="20"/>
  <c r="AN410" i="20"/>
  <c r="BA403" i="20"/>
  <c r="AT406" i="20"/>
  <c r="BA402" i="20"/>
  <c r="BD380" i="20"/>
  <c r="AD419" i="20"/>
  <c r="AF379" i="20"/>
  <c r="AS392" i="20"/>
  <c r="AQ496" i="20"/>
  <c r="AL403" i="20"/>
  <c r="AU391" i="20"/>
  <c r="AZ384" i="20"/>
  <c r="BH375" i="20"/>
  <c r="AV372" i="20"/>
  <c r="AD369" i="20"/>
  <c r="AD417" i="20"/>
  <c r="AX364" i="20"/>
  <c r="AZ406" i="20"/>
  <c r="BG387" i="20"/>
  <c r="AD357" i="20"/>
  <c r="AE348" i="20"/>
  <c r="BB373" i="20"/>
  <c r="AL360" i="20"/>
  <c r="AD345" i="20"/>
  <c r="AE411" i="20"/>
  <c r="AL409" i="20"/>
  <c r="AJ388" i="20"/>
  <c r="AB383" i="20"/>
  <c r="AE378" i="20"/>
  <c r="AD373" i="20"/>
  <c r="AQ344" i="20"/>
  <c r="AN366" i="20"/>
  <c r="BF417" i="20"/>
  <c r="AO393" i="20"/>
  <c r="AZ358" i="20"/>
  <c r="AY354" i="20"/>
  <c r="AS395" i="20"/>
  <c r="AT367" i="20"/>
  <c r="AQ350" i="20"/>
  <c r="AE452" i="20"/>
  <c r="BC427" i="20"/>
  <c r="Z461" i="20"/>
  <c r="AU475" i="20"/>
  <c r="BD464" i="20"/>
  <c r="AI465" i="20"/>
  <c r="AF422" i="20"/>
  <c r="AX379" i="20"/>
  <c r="BG461" i="20"/>
  <c r="AV458" i="20"/>
  <c r="AD399" i="20"/>
  <c r="AZ450" i="20"/>
  <c r="BI446" i="20"/>
  <c r="AU437" i="20"/>
  <c r="BI403" i="20"/>
  <c r="AM422" i="20"/>
  <c r="AZ442" i="20"/>
  <c r="AJ431" i="20"/>
  <c r="BI399" i="20"/>
  <c r="BI413" i="20"/>
  <c r="BA399" i="20"/>
  <c r="BC367" i="20"/>
  <c r="BB394" i="20"/>
  <c r="BC364" i="20"/>
  <c r="AS388" i="20"/>
  <c r="BI368" i="20"/>
  <c r="AU386" i="20"/>
  <c r="BH364" i="20"/>
  <c r="AR456" i="20"/>
  <c r="BG414" i="20"/>
  <c r="AX368" i="20"/>
  <c r="BG411" i="20"/>
  <c r="AI344" i="20"/>
  <c r="AN361" i="20"/>
  <c r="AR371" i="20"/>
  <c r="AR358" i="20"/>
  <c r="AA342" i="20"/>
  <c r="AL344" i="20"/>
  <c r="AS349" i="20"/>
  <c r="AW452" i="20"/>
  <c r="BB392" i="20"/>
  <c r="AB384" i="20"/>
  <c r="AK364" i="20"/>
  <c r="AH388" i="20"/>
  <c r="AS414" i="20"/>
  <c r="AL358" i="20"/>
  <c r="AI376" i="20"/>
  <c r="AB368" i="20"/>
  <c r="BD348" i="20"/>
  <c r="BD363" i="20"/>
  <c r="BC348" i="20"/>
  <c r="AW381" i="20"/>
  <c r="Z362" i="20"/>
  <c r="AL429" i="20"/>
  <c r="AU392" i="20"/>
  <c r="BH396" i="20"/>
  <c r="AZ368" i="20"/>
  <c r="AC344" i="20"/>
  <c r="AH396" i="20"/>
  <c r="AE354" i="20"/>
  <c r="AZ375" i="20"/>
  <c r="AN353" i="20"/>
  <c r="BF368" i="20"/>
  <c r="AT365" i="20"/>
  <c r="BB345" i="20"/>
  <c r="AZ353" i="20"/>
  <c r="AJ342" i="20"/>
  <c r="BG367" i="20"/>
  <c r="BH353" i="20"/>
  <c r="AI431" i="20"/>
  <c r="BB384" i="20"/>
  <c r="BH392" i="20"/>
  <c r="AL394" i="20"/>
  <c r="BG391" i="20"/>
  <c r="AD386" i="20"/>
  <c r="AE350" i="20"/>
  <c r="AS371" i="20"/>
  <c r="AL350" i="20"/>
  <c r="AW408" i="20"/>
  <c r="BG450" i="20"/>
  <c r="AK407" i="20"/>
  <c r="BI380" i="20"/>
  <c r="AL383" i="20"/>
  <c r="AZ371" i="20"/>
  <c r="AV368" i="20"/>
  <c r="AD367" i="20"/>
  <c r="AH411" i="20"/>
  <c r="AL362" i="20"/>
  <c r="BH395" i="20"/>
  <c r="AY380" i="20"/>
  <c r="AZ354" i="20"/>
  <c r="AN344" i="20"/>
  <c r="BI365" i="20"/>
  <c r="AP354" i="20"/>
  <c r="BG338" i="20"/>
  <c r="AS403" i="20"/>
  <c r="AB395" i="20"/>
  <c r="AL370" i="20"/>
  <c r="BG322" i="20"/>
  <c r="Z326" i="20"/>
  <c r="AZ338" i="20"/>
  <c r="BD306" i="20"/>
  <c r="AG332" i="20"/>
  <c r="AM306" i="20"/>
  <c r="AH328" i="20"/>
  <c r="AD314" i="20"/>
  <c r="AQ327" i="20"/>
  <c r="AC306" i="20"/>
  <c r="Z292" i="20"/>
  <c r="AC450" i="20"/>
  <c r="AH360" i="20"/>
  <c r="AX346" i="20"/>
  <c r="AR330" i="20"/>
  <c r="AV327" i="20"/>
  <c r="AN299" i="20"/>
  <c r="AV310" i="20"/>
  <c r="BF335" i="20"/>
  <c r="BI307" i="20"/>
  <c r="AO331" i="20"/>
  <c r="AZ315" i="20"/>
  <c r="AE332" i="20"/>
  <c r="AQ307" i="20"/>
  <c r="AT294" i="20"/>
  <c r="AB477" i="20"/>
  <c r="AX464" i="20"/>
  <c r="AS450" i="20"/>
  <c r="AV439" i="20"/>
  <c r="AE415" i="20"/>
  <c r="AB378" i="20"/>
  <c r="AL453" i="20"/>
  <c r="BD449" i="20"/>
  <c r="AA429" i="20"/>
  <c r="AJ414" i="20"/>
  <c r="AH444" i="20"/>
  <c r="AW431" i="20"/>
  <c r="AE402" i="20"/>
  <c r="BC413" i="20"/>
  <c r="AV435" i="20"/>
  <c r="AM428" i="20"/>
  <c r="BF429" i="20"/>
  <c r="AC406" i="20"/>
  <c r="AR403" i="20"/>
  <c r="AB360" i="20"/>
  <c r="AB387" i="20"/>
  <c r="AC357" i="20"/>
  <c r="AE379" i="20"/>
  <c r="AF366" i="20"/>
  <c r="BG379" i="20"/>
  <c r="BI349" i="20"/>
  <c r="BH458" i="20"/>
  <c r="AK399" i="20"/>
  <c r="AS364" i="20"/>
  <c r="AT390" i="20"/>
  <c r="AQ415" i="20"/>
  <c r="AT358" i="20"/>
  <c r="AC346" i="20"/>
  <c r="AV356" i="20"/>
  <c r="AP375" i="20"/>
  <c r="AE330" i="20"/>
  <c r="AD344" i="20"/>
  <c r="AB446" i="20"/>
  <c r="BB368" i="20"/>
  <c r="AJ380" i="20"/>
  <c r="AK356" i="20"/>
  <c r="AJ379" i="20"/>
  <c r="AC395" i="20"/>
  <c r="AP356" i="20"/>
  <c r="AB371" i="20"/>
  <c r="BB365" i="20"/>
  <c r="AB346" i="20"/>
  <c r="AX354" i="20"/>
  <c r="AX342" i="20"/>
  <c r="AN368" i="20"/>
  <c r="Z354" i="20"/>
  <c r="AQ437" i="20"/>
  <c r="BB388" i="20"/>
  <c r="AD395" i="20"/>
  <c r="AR395" i="20"/>
  <c r="BA391" i="20"/>
  <c r="AJ387" i="20"/>
  <c r="AM350" i="20"/>
  <c r="BI371" i="20"/>
  <c r="AT350" i="20"/>
  <c r="AD409" i="20"/>
  <c r="AZ362" i="20"/>
  <c r="AA368" i="20"/>
  <c r="AR345" i="20"/>
  <c r="AA392" i="20"/>
  <c r="AC361" i="20"/>
  <c r="AV345" i="20"/>
  <c r="AN399" i="20"/>
  <c r="BH435" i="20"/>
  <c r="AD391" i="20"/>
  <c r="AL386" i="20"/>
  <c r="BG383" i="20"/>
  <c r="AP376" i="20"/>
  <c r="AM346" i="20"/>
  <c r="BA367" i="20"/>
  <c r="AP348" i="20"/>
  <c r="BE396" i="20"/>
  <c r="AL459" i="20"/>
  <c r="AF409" i="20"/>
  <c r="BE429" i="20"/>
  <c r="AT379" i="20"/>
  <c r="AS367" i="20"/>
  <c r="AR360" i="20"/>
  <c r="AA364" i="20"/>
  <c r="AW393" i="20"/>
  <c r="AP360" i="20"/>
  <c r="Z388" i="20"/>
  <c r="Z375" i="20"/>
  <c r="BD352" i="20"/>
  <c r="AZ395" i="20"/>
  <c r="AA358" i="20"/>
  <c r="AT346" i="20"/>
  <c r="AK337" i="20"/>
  <c r="AK380" i="20"/>
  <c r="BE380" i="20"/>
  <c r="AD330" i="20"/>
  <c r="AI318" i="20"/>
  <c r="AH322" i="20"/>
  <c r="AK330" i="20"/>
  <c r="BD302" i="20"/>
  <c r="AA328" i="20"/>
  <c r="AU302" i="20"/>
  <c r="AT326" i="20"/>
  <c r="AH312" i="20"/>
  <c r="BG323" i="20"/>
  <c r="AI303" i="20"/>
  <c r="AL290" i="20"/>
  <c r="AL406" i="20"/>
  <c r="BH387" i="20"/>
  <c r="BB364" i="20"/>
  <c r="AY322" i="20"/>
  <c r="BD323" i="20"/>
  <c r="AT337" i="20"/>
  <c r="AV306" i="20"/>
  <c r="AP331" i="20"/>
  <c r="AE306" i="20"/>
  <c r="AE475" i="20"/>
  <c r="AO494" i="20"/>
  <c r="BB411" i="20"/>
  <c r="AT399" i="20"/>
  <c r="AT423" i="20"/>
  <c r="BI414" i="20"/>
  <c r="AF439" i="20"/>
  <c r="BC428" i="20"/>
  <c r="AF433" i="20"/>
  <c r="AA407" i="20"/>
  <c r="BB450" i="20"/>
  <c r="BB424" i="20"/>
  <c r="BB406" i="20"/>
  <c r="AN379" i="20"/>
  <c r="BI442" i="20"/>
  <c r="AG431" i="20"/>
  <c r="AZ403" i="20"/>
  <c r="AF375" i="20"/>
  <c r="BC379" i="20"/>
  <c r="AO366" i="20"/>
  <c r="BA379" i="20"/>
  <c r="AL352" i="20"/>
  <c r="AR384" i="20"/>
  <c r="AW416" i="20"/>
  <c r="BD356" i="20"/>
  <c r="BF358" i="20"/>
  <c r="BC444" i="20"/>
  <c r="AJ384" i="20"/>
  <c r="AS344" i="20"/>
  <c r="BI372" i="20"/>
  <c r="BI395" i="20"/>
  <c r="BD353" i="20"/>
  <c r="AI392" i="20"/>
  <c r="BB353" i="20"/>
  <c r="BD355" i="20"/>
  <c r="Z366" i="20"/>
  <c r="AA338" i="20"/>
  <c r="AO444" i="20"/>
  <c r="BA384" i="20"/>
  <c r="AR376" i="20"/>
  <c r="BE392" i="20"/>
  <c r="AH368" i="20"/>
  <c r="AA388" i="20"/>
  <c r="BB350" i="20"/>
  <c r="AC410" i="20"/>
  <c r="BH362" i="20"/>
  <c r="BC370" i="20"/>
  <c r="AD346" i="20"/>
  <c r="AZ399" i="20"/>
  <c r="BI361" i="20"/>
  <c r="AI346" i="20"/>
  <c r="AN407" i="20"/>
  <c r="AD368" i="20"/>
  <c r="AL391" i="20"/>
  <c r="AR387" i="20"/>
  <c r="BA383" i="20"/>
  <c r="AD378" i="20"/>
  <c r="AU346" i="20"/>
  <c r="AF368" i="20"/>
  <c r="AX348" i="20"/>
  <c r="AY396" i="20"/>
  <c r="BD360" i="20"/>
  <c r="BG361" i="20"/>
  <c r="AV330" i="20"/>
  <c r="BG384" i="20"/>
  <c r="AA354" i="20"/>
  <c r="Z338" i="20"/>
  <c r="AU419" i="20"/>
  <c r="AC396" i="20"/>
  <c r="AL387" i="20"/>
  <c r="AL378" i="20"/>
  <c r="AJ375" i="20"/>
  <c r="AU371" i="20"/>
  <c r="AQ420" i="20"/>
  <c r="AN365" i="20"/>
  <c r="BC409" i="20"/>
  <c r="AY388" i="20"/>
  <c r="AC439" i="20"/>
  <c r="BG410" i="20"/>
  <c r="AK410" i="20"/>
  <c r="BB375" i="20"/>
  <c r="AS360" i="20"/>
  <c r="AJ356" i="20"/>
  <c r="AI360" i="20"/>
  <c r="BC386" i="20"/>
  <c r="AV357" i="20"/>
  <c r="Z380" i="20"/>
  <c r="Z371" i="20"/>
  <c r="AB350" i="20"/>
  <c r="Z368" i="20"/>
  <c r="AM352" i="20"/>
  <c r="AI342" i="20"/>
  <c r="AK368" i="20"/>
  <c r="AD383" i="20"/>
  <c r="AF360" i="20"/>
  <c r="BC352" i="20"/>
  <c r="AY310" i="20"/>
  <c r="AP318" i="20"/>
  <c r="AC341" i="20"/>
  <c r="BD298" i="20"/>
  <c r="AM326" i="20"/>
  <c r="AY376" i="20"/>
  <c r="AX324" i="20"/>
  <c r="AT310" i="20"/>
  <c r="AK322" i="20"/>
  <c r="AU301" i="20"/>
  <c r="AZ287" i="20"/>
  <c r="AS424" i="20"/>
  <c r="BD373" i="20"/>
  <c r="AS379" i="20"/>
  <c r="AA318" i="20"/>
  <c r="Z322" i="20"/>
  <c r="AJ402" i="20"/>
  <c r="AV302" i="20"/>
  <c r="BI327" i="20"/>
  <c r="AM302" i="20"/>
  <c r="AL326" i="20"/>
  <c r="Z312" i="20"/>
  <c r="AY323" i="20"/>
  <c r="AA303" i="20"/>
  <c r="AD290" i="20"/>
  <c r="AE409" i="20"/>
  <c r="BD369" i="20"/>
  <c r="AO377" i="20"/>
  <c r="BH460" i="20"/>
  <c r="AO474" i="20"/>
  <c r="AC407" i="20"/>
  <c r="AN437" i="20"/>
  <c r="AM406" i="20"/>
  <c r="BG407" i="20"/>
  <c r="AY461" i="20"/>
  <c r="BC420" i="20"/>
  <c r="AY424" i="20"/>
  <c r="BH399" i="20"/>
  <c r="AF444" i="20"/>
  <c r="BG435" i="20"/>
  <c r="BH403" i="20"/>
  <c r="AN375" i="20"/>
  <c r="Z470" i="20"/>
  <c r="BB423" i="20"/>
  <c r="BD401" i="20"/>
  <c r="AF371" i="20"/>
  <c r="AV418" i="20"/>
  <c r="AU362" i="20"/>
  <c r="AN373" i="20"/>
  <c r="BH345" i="20"/>
  <c r="AZ380" i="20"/>
  <c r="AA396" i="20"/>
  <c r="AB354" i="20"/>
  <c r="BF350" i="20"/>
  <c r="AS423" i="20"/>
  <c r="AR380" i="20"/>
  <c r="AY392" i="20"/>
  <c r="AS368" i="20"/>
  <c r="BG388" i="20"/>
  <c r="Z352" i="20"/>
  <c r="AO385" i="20"/>
  <c r="BH350" i="20"/>
  <c r="AY346" i="20"/>
  <c r="Z358" i="20"/>
  <c r="AF376" i="20"/>
  <c r="BH424" i="20"/>
  <c r="AC376" i="20"/>
  <c r="AZ372" i="20"/>
  <c r="BE384" i="20"/>
  <c r="AY364" i="20"/>
  <c r="AM382" i="20"/>
  <c r="BF348" i="20"/>
  <c r="BI402" i="20"/>
  <c r="AD361" i="20"/>
  <c r="BA361" i="20"/>
  <c r="AF338" i="20"/>
  <c r="AN385" i="20"/>
  <c r="BG354" i="20"/>
  <c r="AB342" i="20"/>
  <c r="BA424" i="20"/>
  <c r="Z399" i="20"/>
  <c r="AT387" i="20"/>
  <c r="AR379" i="20"/>
  <c r="BF375" i="20"/>
  <c r="AC372" i="20"/>
  <c r="AR431" i="20"/>
  <c r="AV365" i="20"/>
  <c r="AJ410" i="20"/>
  <c r="AE390" i="20"/>
  <c r="AB358" i="20"/>
  <c r="BG353" i="20"/>
  <c r="AH392" i="20"/>
  <c r="AB365" i="20"/>
  <c r="AG347" i="20"/>
  <c r="BB457" i="20"/>
  <c r="AC411" i="20"/>
  <c r="AU383" i="20"/>
  <c r="AT383" i="20"/>
  <c r="AH372" i="20"/>
  <c r="AF369" i="20"/>
  <c r="AP367" i="20"/>
  <c r="AG412" i="20"/>
  <c r="AT362" i="20"/>
  <c r="Z396" i="20"/>
  <c r="AE382" i="20"/>
  <c r="AI439" i="20"/>
  <c r="AH383" i="20"/>
  <c r="AI403" i="20"/>
  <c r="AB372" i="20"/>
  <c r="AC352" i="20"/>
  <c r="AX415" i="20"/>
  <c r="AQ356" i="20"/>
  <c r="BI379" i="20"/>
  <c r="BB354" i="20"/>
  <c r="BF372" i="20"/>
  <c r="Z367" i="20"/>
  <c r="AF348" i="20"/>
  <c r="AT360" i="20"/>
  <c r="AA346" i="20"/>
  <c r="AM378" i="20"/>
  <c r="BB360" i="20"/>
  <c r="AJ371" i="20"/>
  <c r="BB349" i="20"/>
  <c r="BD404" i="20"/>
  <c r="AA306" i="20"/>
  <c r="AX314" i="20"/>
  <c r="AQ334" i="20"/>
  <c r="AA384" i="20"/>
  <c r="AK323" i="20"/>
  <c r="AH362" i="20"/>
  <c r="AB323" i="20"/>
  <c r="AX308" i="20"/>
  <c r="BA318" i="20"/>
  <c r="BB341" i="20"/>
  <c r="BF284" i="20"/>
  <c r="AL379" i="20"/>
  <c r="BB357" i="20"/>
  <c r="BG346" i="20"/>
  <c r="AQ310" i="20"/>
  <c r="AH318" i="20"/>
  <c r="BG340" i="20"/>
  <c r="AV298" i="20"/>
  <c r="AE326" i="20"/>
  <c r="AI369" i="20"/>
  <c r="AP324" i="20"/>
  <c r="AL310" i="20"/>
  <c r="AC322" i="20"/>
  <c r="AM301" i="20"/>
  <c r="AR287" i="20"/>
  <c r="AT375" i="20"/>
  <c r="AL357" i="20"/>
  <c r="AZ345" i="20"/>
  <c r="AI310" i="20"/>
  <c r="Z318" i="20"/>
  <c r="AQ339" i="20"/>
  <c r="AN298" i="20"/>
  <c r="AQ324" i="20"/>
  <c r="AY368" i="20"/>
  <c r="AH324" i="20"/>
  <c r="AD310" i="20"/>
  <c r="BG319" i="20"/>
  <c r="AE301" i="20"/>
  <c r="AJ287" i="20"/>
  <c r="AS299" i="20"/>
  <c r="AX279" i="20"/>
  <c r="AS348" i="20"/>
  <c r="AT345" i="20"/>
  <c r="AR365" i="20"/>
  <c r="AQ302" i="20"/>
  <c r="Z314" i="20"/>
  <c r="BE332" i="20"/>
  <c r="BA368" i="20"/>
  <c r="AU322" i="20"/>
  <c r="BD359" i="20"/>
  <c r="BI472" i="20"/>
  <c r="BC495" i="20"/>
  <c r="BI450" i="20"/>
  <c r="BA500" i="20"/>
  <c r="AN405" i="20"/>
  <c r="BD375" i="20"/>
  <c r="BG492" i="20"/>
  <c r="BI424" i="20"/>
  <c r="AL402" i="20"/>
  <c r="AV371" i="20"/>
  <c r="BG493" i="20"/>
  <c r="AE427" i="20"/>
  <c r="BE403" i="20"/>
  <c r="BA392" i="20"/>
  <c r="BG447" i="20"/>
  <c r="AV419" i="20"/>
  <c r="BD396" i="20"/>
  <c r="BA388" i="20"/>
  <c r="BH380" i="20"/>
  <c r="BG396" i="20"/>
  <c r="AJ354" i="20"/>
  <c r="AN458" i="20"/>
  <c r="AK375" i="20"/>
  <c r="AP364" i="20"/>
  <c r="BB346" i="20"/>
  <c r="AC383" i="20"/>
  <c r="AR414" i="20"/>
  <c r="AZ376" i="20"/>
  <c r="AQ376" i="20"/>
  <c r="BG364" i="20"/>
  <c r="BG376" i="20"/>
  <c r="BD412" i="20"/>
  <c r="AU378" i="20"/>
  <c r="AJ346" i="20"/>
  <c r="AM394" i="20"/>
  <c r="Z350" i="20"/>
  <c r="BF354" i="20"/>
  <c r="AC420" i="20"/>
  <c r="AU413" i="20"/>
  <c r="AP396" i="20"/>
  <c r="AH371" i="20"/>
  <c r="BG360" i="20"/>
  <c r="AA372" i="20"/>
  <c r="AA411" i="20"/>
  <c r="AK391" i="20"/>
  <c r="AJ358" i="20"/>
  <c r="BA353" i="20"/>
  <c r="AG393" i="20"/>
  <c r="BH365" i="20"/>
  <c r="AM348" i="20"/>
  <c r="AA477" i="20"/>
  <c r="BC414" i="20"/>
  <c r="AC384" i="20"/>
  <c r="BB383" i="20"/>
  <c r="AX372" i="20"/>
  <c r="AV369" i="20"/>
  <c r="BB367" i="20"/>
  <c r="AM413" i="20"/>
  <c r="BB362" i="20"/>
  <c r="BF396" i="20"/>
  <c r="AK383" i="20"/>
  <c r="AF356" i="20"/>
  <c r="AB345" i="20"/>
  <c r="AU367" i="20"/>
  <c r="AB357" i="20"/>
  <c r="AQ342" i="20"/>
  <c r="BE483" i="20"/>
  <c r="AB411" i="20"/>
  <c r="AC436" i="20"/>
  <c r="BB379" i="20"/>
  <c r="BF367" i="20"/>
  <c r="AZ360" i="20"/>
  <c r="AI364" i="20"/>
  <c r="BI394" i="20"/>
  <c r="AX360" i="20"/>
  <c r="BF388" i="20"/>
  <c r="AS375" i="20"/>
  <c r="AQ441" i="20"/>
  <c r="AE368" i="20"/>
  <c r="AR396" i="20"/>
  <c r="AA424" i="20"/>
  <c r="AJ399" i="20"/>
  <c r="AD394" i="20"/>
  <c r="AY352" i="20"/>
  <c r="BG373" i="20"/>
  <c r="BF352" i="20"/>
  <c r="AC368" i="20"/>
  <c r="AD365" i="20"/>
  <c r="AL345" i="20"/>
  <c r="AH350" i="20"/>
  <c r="BC338" i="20"/>
  <c r="AS365" i="20"/>
  <c r="BB352" i="20"/>
  <c r="AI368" i="20"/>
  <c r="AK357" i="20"/>
  <c r="AP350" i="20"/>
  <c r="AQ298" i="20"/>
  <c r="BF310" i="20"/>
  <c r="AV326" i="20"/>
  <c r="AO363" i="20"/>
  <c r="AS319" i="20"/>
  <c r="AH354" i="20"/>
  <c r="AF321" i="20"/>
  <c r="AB307" i="20"/>
  <c r="AI315" i="20"/>
  <c r="AZ334" i="20"/>
  <c r="AJ283" i="20"/>
  <c r="AF367" i="20"/>
  <c r="AN348" i="20"/>
  <c r="BA371" i="20"/>
  <c r="BG302" i="20"/>
  <c r="AP314" i="20"/>
  <c r="BA333" i="20"/>
  <c r="AJ383" i="20"/>
  <c r="AC323" i="20"/>
  <c r="AJ361" i="20"/>
  <c r="BB322" i="20"/>
  <c r="AP308" i="20"/>
  <c r="AS318" i="20"/>
  <c r="BG339" i="20"/>
  <c r="AX284" i="20"/>
  <c r="AK360" i="20"/>
  <c r="BH346" i="20"/>
  <c r="AT366" i="20"/>
  <c r="AY302" i="20"/>
  <c r="AH314" i="20"/>
  <c r="AD333" i="20"/>
  <c r="AZ473" i="20"/>
  <c r="AF472" i="20"/>
  <c r="AO445" i="20"/>
  <c r="AB451" i="20"/>
  <c r="AT402" i="20"/>
  <c r="BD371" i="20"/>
  <c r="AH461" i="20"/>
  <c r="AD453" i="20"/>
  <c r="AG418" i="20"/>
  <c r="AV367" i="20"/>
  <c r="AW449" i="20"/>
  <c r="AI420" i="20"/>
  <c r="AC399" i="20"/>
  <c r="BI388" i="20"/>
  <c r="AM439" i="20"/>
  <c r="AM411" i="20"/>
  <c r="Z395" i="20"/>
  <c r="BI384" i="20"/>
  <c r="AD379" i="20"/>
  <c r="AS391" i="20"/>
  <c r="AN352" i="20"/>
  <c r="AN435" i="20"/>
  <c r="AG369" i="20"/>
  <c r="AV361" i="20"/>
  <c r="AM342" i="20"/>
  <c r="AT344" i="20"/>
  <c r="AZ410" i="20"/>
  <c r="AD371" i="20"/>
  <c r="AX371" i="20"/>
  <c r="AE362" i="20"/>
  <c r="AQ372" i="20"/>
  <c r="AN404" i="20"/>
  <c r="AN372" i="20"/>
  <c r="AM371" i="20"/>
  <c r="AM370" i="20"/>
  <c r="AX344" i="20"/>
  <c r="BF346" i="20"/>
  <c r="BH415" i="20"/>
  <c r="BG406" i="20"/>
  <c r="AP388" i="20"/>
  <c r="AB364" i="20"/>
  <c r="AE358" i="20"/>
  <c r="AR368" i="20"/>
  <c r="BG403" i="20"/>
  <c r="AI384" i="20"/>
  <c r="AN356" i="20"/>
  <c r="AS345" i="20"/>
  <c r="BB369" i="20"/>
  <c r="BH357" i="20"/>
  <c r="BC342" i="20"/>
  <c r="BB445" i="20"/>
  <c r="AD414" i="20"/>
  <c r="AM375" i="20"/>
  <c r="AB380" i="20"/>
  <c r="BE368" i="20"/>
  <c r="BH360" i="20"/>
  <c r="AQ364" i="20"/>
  <c r="BC394" i="20"/>
  <c r="BF360" i="20"/>
  <c r="AL390" i="20"/>
  <c r="AH376" i="20"/>
  <c r="AL353" i="20"/>
  <c r="BE397" i="20"/>
  <c r="AM360" i="20"/>
  <c r="AB349" i="20"/>
  <c r="BA337" i="20"/>
  <c r="AE444" i="20"/>
  <c r="AW418" i="20"/>
  <c r="AI411" i="20"/>
  <c r="AB376" i="20"/>
  <c r="BA360" i="20"/>
  <c r="AR356" i="20"/>
  <c r="AQ360" i="20"/>
  <c r="AC387" i="20"/>
  <c r="BD357" i="20"/>
  <c r="BF380" i="20"/>
  <c r="AP371" i="20"/>
  <c r="AL428" i="20"/>
  <c r="BB380" i="20"/>
  <c r="AZ392" i="20"/>
  <c r="BF392" i="20"/>
  <c r="AU390" i="20"/>
  <c r="BD385" i="20"/>
  <c r="BG348" i="20"/>
  <c r="AC371" i="20"/>
  <c r="AD350" i="20"/>
  <c r="AQ407" i="20"/>
  <c r="AJ362" i="20"/>
  <c r="AJ366" i="20"/>
  <c r="BC344" i="20"/>
  <c r="BC390" i="20"/>
  <c r="BI360" i="20"/>
  <c r="BF344" i="20"/>
  <c r="AZ366" i="20"/>
  <c r="BH367" i="20"/>
  <c r="BA372" i="20"/>
  <c r="AO341" i="20"/>
  <c r="AF307" i="20"/>
  <c r="BD318" i="20"/>
  <c r="AO355" i="20"/>
  <c r="BA315" i="20"/>
  <c r="AP346" i="20"/>
  <c r="AR319" i="20"/>
  <c r="AV355" i="20"/>
  <c r="AE313" i="20"/>
  <c r="AR298" i="20"/>
  <c r="AP280" i="20"/>
  <c r="AJ360" i="20"/>
  <c r="AU352" i="20"/>
  <c r="AR349" i="20"/>
  <c r="AI298" i="20"/>
  <c r="AX310" i="20"/>
  <c r="AN326" i="20"/>
  <c r="AI362" i="20"/>
  <c r="AK319" i="20"/>
  <c r="AJ353" i="20"/>
  <c r="BF320" i="20"/>
  <c r="AS387" i="20"/>
  <c r="AA315" i="20"/>
  <c r="AC334" i="20"/>
  <c r="AB283" i="20"/>
  <c r="AB356" i="20"/>
  <c r="AK349" i="20"/>
  <c r="AC345" i="20"/>
  <c r="AA298" i="20"/>
  <c r="AP310" i="20"/>
  <c r="AF326" i="20"/>
  <c r="BF464" i="20"/>
  <c r="AH400" i="20"/>
  <c r="AP395" i="20"/>
  <c r="AB382" i="20"/>
  <c r="Z379" i="20"/>
  <c r="AZ342" i="20"/>
  <c r="AJ365" i="20"/>
  <c r="AE367" i="20"/>
  <c r="AB366" i="20"/>
  <c r="AW444" i="20"/>
  <c r="BH356" i="20"/>
  <c r="BD376" i="20"/>
  <c r="BH349" i="20"/>
  <c r="AO412" i="20"/>
  <c r="AY360" i="20"/>
  <c r="BF371" i="20"/>
  <c r="BH342" i="20"/>
  <c r="AO404" i="20"/>
  <c r="AY356" i="20"/>
  <c r="AK367" i="20"/>
  <c r="BF384" i="20"/>
  <c r="AM367" i="20"/>
  <c r="AI358" i="20"/>
  <c r="AW389" i="20"/>
  <c r="AA334" i="20"/>
  <c r="BI311" i="20"/>
  <c r="AS310" i="20"/>
  <c r="AZ361" i="20"/>
  <c r="AV318" i="20"/>
  <c r="Z328" i="20"/>
  <c r="AK310" i="20"/>
  <c r="BG402" i="20"/>
  <c r="AR361" i="20"/>
  <c r="AN327" i="20"/>
  <c r="AN318" i="20"/>
  <c r="BD345" i="20"/>
  <c r="BA307" i="20"/>
  <c r="BH327" i="20"/>
  <c r="BH311" i="20"/>
  <c r="AK318" i="20"/>
  <c r="AM333" i="20"/>
  <c r="Z280" i="20"/>
  <c r="AV288" i="20"/>
  <c r="AV380" i="20"/>
  <c r="BF366" i="20"/>
  <c r="AD342" i="20"/>
  <c r="AD390" i="20"/>
  <c r="AP306" i="20"/>
  <c r="AF314" i="20"/>
  <c r="BH334" i="20"/>
  <c r="BA303" i="20"/>
  <c r="BD325" i="20"/>
  <c r="AZ311" i="20"/>
  <c r="AI323" i="20"/>
  <c r="AS467" i="20"/>
  <c r="AX395" i="20"/>
  <c r="BD392" i="20"/>
  <c r="AH379" i="20"/>
  <c r="AW448" i="20"/>
  <c r="AN393" i="20"/>
  <c r="BG371" i="20"/>
  <c r="AF358" i="20"/>
  <c r="AF364" i="20"/>
  <c r="AR450" i="20"/>
  <c r="AU418" i="20"/>
  <c r="BE372" i="20"/>
  <c r="AH344" i="20"/>
  <c r="AU405" i="20"/>
  <c r="BG356" i="20"/>
  <c r="AX367" i="20"/>
  <c r="AQ380" i="20"/>
  <c r="AZ396" i="20"/>
  <c r="BG352" i="20"/>
  <c r="AL365" i="20"/>
  <c r="AV376" i="20"/>
  <c r="AF365" i="20"/>
  <c r="AI350" i="20"/>
  <c r="AJ446" i="20"/>
  <c r="BD327" i="20"/>
  <c r="AE310" i="20"/>
  <c r="AY307" i="20"/>
  <c r="BI391" i="20"/>
  <c r="AV314" i="20"/>
  <c r="AJ319" i="20"/>
  <c r="BC305" i="20"/>
  <c r="AA360" i="20"/>
  <c r="AE342" i="20"/>
  <c r="AV323" i="20"/>
  <c r="AN314" i="20"/>
  <c r="Z335" i="20"/>
  <c r="BI303" i="20"/>
  <c r="AD326" i="20"/>
  <c r="AH308" i="20"/>
  <c r="BI314" i="20"/>
  <c r="AB298" i="20"/>
  <c r="Z268" i="20"/>
  <c r="BH286" i="20"/>
  <c r="AK402" i="20"/>
  <c r="BH354" i="20"/>
  <c r="AP344" i="20"/>
  <c r="BA338" i="20"/>
  <c r="AX302" i="20"/>
  <c r="AF310" i="20"/>
  <c r="AI330" i="20"/>
  <c r="BI299" i="20"/>
  <c r="Z324" i="20"/>
  <c r="BD309" i="20"/>
  <c r="AY319" i="20"/>
  <c r="AQ388" i="20"/>
  <c r="AB287" i="20"/>
  <c r="AA299" i="20"/>
  <c r="AP279" i="20"/>
  <c r="BC423" i="20"/>
  <c r="AR354" i="20"/>
  <c r="AY338" i="20"/>
  <c r="BG306" i="20"/>
  <c r="AV315" i="20"/>
  <c r="AM337" i="20"/>
  <c r="AA403" i="20"/>
  <c r="AA324" i="20"/>
  <c r="BD366" i="20"/>
  <c r="BH323" i="20"/>
  <c r="AV309" i="20"/>
  <c r="AQ319" i="20"/>
  <c r="AT378" i="20"/>
  <c r="BB286" i="20"/>
  <c r="BF298" i="20"/>
  <c r="AH279" i="20"/>
  <c r="AI388" i="20"/>
  <c r="BI367" i="20"/>
  <c r="AP358" i="20"/>
  <c r="AA302" i="20"/>
  <c r="AV311" i="20"/>
  <c r="BG330" i="20"/>
  <c r="BE366" i="20"/>
  <c r="AE322" i="20"/>
  <c r="AZ357" i="20"/>
  <c r="BD321" i="20"/>
  <c r="AZ307" i="20"/>
  <c r="BG315" i="20"/>
  <c r="BC337" i="20"/>
  <c r="BH283" i="20"/>
  <c r="AA295" i="20"/>
  <c r="AN276" i="20"/>
  <c r="AH375" i="20"/>
  <c r="AT394" i="20"/>
  <c r="AZ379" i="20"/>
  <c r="AY372" i="20"/>
  <c r="AV307" i="20"/>
  <c r="AF322" i="20"/>
  <c r="BA357" i="20"/>
  <c r="AE318" i="20"/>
  <c r="AT348" i="20"/>
  <c r="BH319" i="20"/>
  <c r="BE358" i="20"/>
  <c r="AC314" i="20"/>
  <c r="AS500" i="20"/>
  <c r="AM391" i="20"/>
  <c r="AM387" i="20"/>
  <c r="AC442" i="20"/>
  <c r="AL442" i="20"/>
  <c r="AG438" i="20"/>
  <c r="AI338" i="20"/>
  <c r="AU354" i="20"/>
  <c r="BE354" i="20"/>
  <c r="AR406" i="20"/>
  <c r="AU350" i="20"/>
  <c r="AT353" i="20"/>
  <c r="BI337" i="20"/>
  <c r="AJ376" i="20"/>
  <c r="BI387" i="20"/>
  <c r="AR350" i="20"/>
  <c r="AI372" i="20"/>
  <c r="AJ372" i="20"/>
  <c r="AA380" i="20"/>
  <c r="BB438" i="20"/>
  <c r="AU382" i="20"/>
  <c r="AH348" i="20"/>
  <c r="AF330" i="20"/>
  <c r="BI410" i="20"/>
  <c r="AN303" i="20"/>
  <c r="AY335" i="20"/>
  <c r="AT298" i="20"/>
  <c r="AF344" i="20"/>
  <c r="AI354" i="20"/>
  <c r="AN317" i="20"/>
  <c r="AJ298" i="20"/>
  <c r="BI386" i="20"/>
  <c r="AY334" i="20"/>
  <c r="BD319" i="20"/>
  <c r="AN310" i="20"/>
  <c r="BA330" i="20"/>
  <c r="AE302" i="20"/>
  <c r="AT322" i="20"/>
  <c r="AT377" i="20"/>
  <c r="AY311" i="20"/>
  <c r="AU297" i="20"/>
  <c r="BH263" i="20"/>
  <c r="AF284" i="20"/>
  <c r="BB371" i="20"/>
  <c r="BD344" i="20"/>
  <c r="BA341" i="20"/>
  <c r="AO332" i="20"/>
  <c r="AC391" i="20"/>
  <c r="AF306" i="20"/>
  <c r="AS327" i="20"/>
  <c r="AH367" i="20"/>
  <c r="AL322" i="20"/>
  <c r="Z308" i="20"/>
  <c r="AC318" i="20"/>
  <c r="BI338" i="20"/>
  <c r="AH284" i="20"/>
  <c r="AV295" i="20"/>
  <c r="BD276" i="20"/>
  <c r="AI396" i="20"/>
  <c r="AA376" i="20"/>
  <c r="AB361" i="20"/>
  <c r="AI302" i="20"/>
  <c r="BD311" i="20"/>
  <c r="AM332" i="20"/>
  <c r="AJ367" i="20"/>
  <c r="AM322" i="20"/>
  <c r="AX358" i="20"/>
  <c r="AD322" i="20"/>
  <c r="BH307" i="20"/>
  <c r="AE317" i="20"/>
  <c r="AC338" i="20"/>
  <c r="Z284" i="20"/>
  <c r="AK295" i="20"/>
  <c r="AV276" i="20"/>
  <c r="AX384" i="20"/>
  <c r="AX396" i="20"/>
  <c r="Z334" i="20"/>
  <c r="AI373" i="20"/>
  <c r="BD307" i="20"/>
  <c r="AN322" i="20"/>
  <c r="AY358" i="20"/>
  <c r="AM318" i="20"/>
  <c r="AZ349" i="20"/>
  <c r="Z320" i="20"/>
  <c r="AW363" i="20"/>
  <c r="AK314" i="20"/>
  <c r="AB322" i="20"/>
  <c r="AD282" i="20"/>
  <c r="AN292" i="20"/>
  <c r="AZ274" i="20"/>
  <c r="BG344" i="20"/>
  <c r="AM344" i="20"/>
  <c r="BH338" i="20"/>
  <c r="AI335" i="20"/>
  <c r="BD303" i="20"/>
  <c r="AL315" i="20"/>
  <c r="BA349" i="20"/>
  <c r="AM314" i="20"/>
  <c r="AK338" i="20"/>
  <c r="AD318" i="20"/>
  <c r="AV344" i="20"/>
  <c r="BI310" i="20"/>
  <c r="AZ299" i="20"/>
  <c r="AD278" i="20"/>
  <c r="AR290" i="20"/>
  <c r="AC483" i="20"/>
  <c r="AU387" i="20"/>
  <c r="AQ442" i="20"/>
  <c r="BB459" i="20"/>
  <c r="AU442" i="20"/>
  <c r="Z429" i="20"/>
  <c r="AL364" i="20"/>
  <c r="BC350" i="20"/>
  <c r="AH346" i="20"/>
  <c r="AR390" i="20"/>
  <c r="BC346" i="20"/>
  <c r="AZ350" i="20"/>
  <c r="BI375" i="20"/>
  <c r="AR372" i="20"/>
  <c r="BG380" i="20"/>
  <c r="AV348" i="20"/>
  <c r="BH361" i="20"/>
  <c r="AG425" i="20"/>
  <c r="AC375" i="20"/>
  <c r="AF414" i="20"/>
  <c r="AV373" i="20"/>
  <c r="BD408" i="20"/>
  <c r="BG375" i="20"/>
  <c r="AD362" i="20"/>
  <c r="AV299" i="20"/>
  <c r="BG331" i="20"/>
  <c r="BB294" i="20"/>
  <c r="AP335" i="20"/>
  <c r="AQ346" i="20"/>
  <c r="BD313" i="20"/>
  <c r="AD298" i="20"/>
  <c r="AN357" i="20"/>
  <c r="BE330" i="20"/>
  <c r="AX306" i="20"/>
  <c r="AN306" i="20"/>
  <c r="BA327" i="20"/>
  <c r="AD360" i="20"/>
  <c r="AX320" i="20"/>
  <c r="BG349" i="20"/>
  <c r="AC310" i="20"/>
  <c r="AL294" i="20"/>
  <c r="BE314" i="20"/>
  <c r="AR282" i="20"/>
  <c r="AZ414" i="20"/>
  <c r="AT352" i="20"/>
  <c r="AB334" i="20"/>
  <c r="AF327" i="20"/>
  <c r="AR334" i="20"/>
  <c r="AF302" i="20"/>
  <c r="AI324" i="20"/>
  <c r="BD351" i="20"/>
  <c r="AP320" i="20"/>
  <c r="BB366" i="20"/>
  <c r="BA314" i="20"/>
  <c r="AS330" i="20"/>
  <c r="AT282" i="20"/>
  <c r="BD292" i="20"/>
  <c r="Z275" i="20"/>
  <c r="BD393" i="20"/>
  <c r="BI344" i="20"/>
  <c r="Z344" i="20"/>
  <c r="AX380" i="20"/>
  <c r="Z310" i="20"/>
  <c r="AV322" i="20"/>
  <c r="BE359" i="20"/>
  <c r="AU318" i="20"/>
  <c r="AX350" i="20"/>
  <c r="AH320" i="20"/>
  <c r="BG365" i="20"/>
  <c r="AS314" i="20"/>
  <c r="AA330" i="20"/>
  <c r="AL282" i="20"/>
  <c r="AV292" i="20"/>
  <c r="BH274" i="20"/>
  <c r="AY348" i="20"/>
  <c r="BG345" i="20"/>
  <c r="Z339" i="20"/>
  <c r="AU337" i="20"/>
  <c r="Z306" i="20"/>
  <c r="AT315" i="20"/>
  <c r="AY350" i="20"/>
  <c r="AU314" i="20"/>
  <c r="AI339" i="20"/>
  <c r="AL318" i="20"/>
  <c r="AJ345" i="20"/>
  <c r="AA311" i="20"/>
  <c r="AF301" i="20"/>
  <c r="AL278" i="20"/>
  <c r="AZ290" i="20"/>
  <c r="BF271" i="20"/>
  <c r="AC367" i="20"/>
  <c r="BI357" i="20"/>
  <c r="AU332" i="20"/>
  <c r="BI330" i="20"/>
  <c r="Z302" i="20"/>
  <c r="AL311" i="20"/>
  <c r="AT407" i="20"/>
  <c r="AE441" i="20"/>
  <c r="AY435" i="20"/>
  <c r="AM429" i="20"/>
  <c r="AW369" i="20"/>
  <c r="AF372" i="20"/>
  <c r="BC387" i="20"/>
  <c r="AE366" i="20"/>
  <c r="AQ362" i="20"/>
  <c r="AL395" i="20"/>
  <c r="Z364" i="20"/>
  <c r="BI409" i="20"/>
  <c r="AI447" i="20"/>
  <c r="AC364" i="20"/>
  <c r="AD358" i="20"/>
  <c r="AK371" i="20"/>
  <c r="AU452" i="20"/>
  <c r="AK352" i="20"/>
  <c r="Z356" i="20"/>
  <c r="AT427" i="20"/>
  <c r="BA375" i="20"/>
  <c r="BA395" i="20"/>
  <c r="AY373" i="20"/>
  <c r="AW397" i="20"/>
  <c r="BD314" i="20"/>
  <c r="AV317" i="20"/>
  <c r="AB271" i="20"/>
  <c r="AY339" i="20"/>
  <c r="AS315" i="20"/>
  <c r="BE350" i="20"/>
  <c r="BH291" i="20"/>
  <c r="BH379" i="20"/>
  <c r="AQ322" i="20"/>
  <c r="BF302" i="20"/>
  <c r="AN302" i="20"/>
  <c r="BC322" i="20"/>
  <c r="AD352" i="20"/>
  <c r="AB319" i="20"/>
  <c r="AJ338" i="20"/>
  <c r="AI307" i="20"/>
  <c r="AZ291" i="20"/>
  <c r="BI298" i="20"/>
  <c r="AB278" i="20"/>
  <c r="AI356" i="20"/>
  <c r="AA366" i="20"/>
  <c r="BG326" i="20"/>
  <c r="AN323" i="20"/>
  <c r="AP400" i="20"/>
  <c r="AF298" i="20"/>
  <c r="BC318" i="20"/>
  <c r="AW341" i="20"/>
  <c r="BB318" i="20"/>
  <c r="AW347" i="20"/>
  <c r="AQ311" i="20"/>
  <c r="AH304" i="20"/>
  <c r="BB278" i="20"/>
  <c r="Z291" i="20"/>
  <c r="AN272" i="20"/>
  <c r="AQ352" i="20"/>
  <c r="AJ349" i="20"/>
  <c r="BF339" i="20"/>
  <c r="BE338" i="20"/>
  <c r="AH306" i="20"/>
  <c r="BB315" i="20"/>
  <c r="BE351" i="20"/>
  <c r="BC314" i="20"/>
  <c r="AU340" i="20"/>
  <c r="AT318" i="20"/>
  <c r="BE346" i="20"/>
  <c r="AI311" i="20"/>
  <c r="BH303" i="20"/>
  <c r="AT278" i="20"/>
  <c r="BH290" i="20"/>
  <c r="AF272" i="20"/>
  <c r="BG369" i="20"/>
  <c r="BG358" i="20"/>
  <c r="AL333" i="20"/>
  <c r="AA331" i="20"/>
  <c r="AH302" i="20"/>
  <c r="AT311" i="20"/>
  <c r="BF340" i="20"/>
  <c r="BC310" i="20"/>
  <c r="BG333" i="20"/>
  <c r="AP316" i="20"/>
  <c r="BA334" i="20"/>
  <c r="AM309" i="20"/>
  <c r="AY295" i="20"/>
  <c r="AB267" i="20"/>
  <c r="BF287" i="20"/>
  <c r="AJ424" i="20"/>
  <c r="Z348" i="20"/>
  <c r="BD389" i="20"/>
  <c r="AI326" i="20"/>
  <c r="AP326" i="20"/>
  <c r="AN341" i="20"/>
  <c r="AL307" i="20"/>
  <c r="AC333" i="20"/>
  <c r="BC306" i="20"/>
  <c r="AX328" i="20"/>
  <c r="AT314" i="20"/>
  <c r="BG327" i="20"/>
  <c r="AS306" i="20"/>
  <c r="AP292" i="20"/>
  <c r="AB263" i="20"/>
  <c r="AB286" i="20"/>
  <c r="AK392" i="20"/>
  <c r="BA387" i="20"/>
  <c r="AU342" i="20"/>
  <c r="AQ318" i="20"/>
  <c r="AJ323" i="20"/>
  <c r="AN284" i="20"/>
  <c r="AI278" i="20"/>
  <c r="BD279" i="20"/>
  <c r="BI288" i="20"/>
  <c r="AP296" i="20"/>
  <c r="AB243" i="20"/>
  <c r="AA259" i="20"/>
  <c r="AK234" i="20"/>
  <c r="AF251" i="20"/>
  <c r="BD263" i="20"/>
  <c r="AN264" i="20"/>
  <c r="AL214" i="20"/>
  <c r="AV240" i="20"/>
  <c r="BF235" i="20"/>
  <c r="AK247" i="20"/>
  <c r="AJ307" i="20"/>
  <c r="AJ278" i="20"/>
  <c r="BB298" i="20"/>
  <c r="AC403" i="20"/>
  <c r="AI435" i="20"/>
  <c r="AU429" i="20"/>
  <c r="AB456" i="20"/>
  <c r="BI364" i="20"/>
  <c r="AR367" i="20"/>
  <c r="AS376" i="20"/>
  <c r="AH364" i="20"/>
  <c r="BI356" i="20"/>
  <c r="AT391" i="20"/>
  <c r="AF361" i="20"/>
  <c r="BB374" i="20"/>
  <c r="AE435" i="20"/>
  <c r="AC356" i="20"/>
  <c r="AH356" i="20"/>
  <c r="AX362" i="20"/>
  <c r="BA451" i="20"/>
  <c r="BG425" i="20"/>
  <c r="AF353" i="20"/>
  <c r="AM395" i="20"/>
  <c r="AE371" i="20"/>
  <c r="BE388" i="20"/>
  <c r="AP362" i="20"/>
  <c r="BG350" i="20"/>
  <c r="BD310" i="20"/>
  <c r="BH315" i="20"/>
  <c r="AH264" i="20"/>
  <c r="BC333" i="20"/>
  <c r="BA311" i="20"/>
  <c r="AH339" i="20"/>
  <c r="AH280" i="20"/>
  <c r="AH358" i="20"/>
  <c r="BG314" i="20"/>
  <c r="AF299" i="20"/>
  <c r="AL369" i="20"/>
  <c r="AC319" i="20"/>
  <c r="AT342" i="20"/>
  <c r="AF317" i="20"/>
  <c r="BF331" i="20"/>
  <c r="AU305" i="20"/>
  <c r="BF288" i="20"/>
  <c r="BG295" i="20"/>
  <c r="AH275" i="20"/>
  <c r="AC379" i="20"/>
  <c r="BE342" i="20"/>
  <c r="AI322" i="20"/>
  <c r="AV319" i="20"/>
  <c r="AS338" i="20"/>
  <c r="AE360" i="20"/>
  <c r="AC315" i="20"/>
  <c r="AJ334" i="20"/>
  <c r="BF316" i="20"/>
  <c r="AD337" i="20"/>
  <c r="BC309" i="20"/>
  <c r="AG297" i="20"/>
  <c r="AR267" i="20"/>
  <c r="AN288" i="20"/>
  <c r="BE327" i="20"/>
  <c r="AQ373" i="20"/>
  <c r="AC365" i="20"/>
  <c r="BI333" i="20"/>
  <c r="AX331" i="20"/>
  <c r="AP302" i="20"/>
  <c r="BB311" i="20"/>
  <c r="AB341" i="20"/>
  <c r="AC311" i="20"/>
  <c r="AT333" i="20"/>
  <c r="AX316" i="20"/>
  <c r="AX335" i="20"/>
  <c r="AU309" i="20"/>
  <c r="BI295" i="20"/>
  <c r="AJ267" i="20"/>
  <c r="AF288" i="20"/>
  <c r="AL424" i="20"/>
  <c r="BD349" i="20"/>
  <c r="AJ391" i="20"/>
  <c r="AQ326" i="20"/>
  <c r="AX326" i="20"/>
  <c r="BD381" i="20"/>
  <c r="AT307" i="20"/>
  <c r="AU333" i="20"/>
  <c r="AC307" i="20"/>
  <c r="BF328" i="20"/>
  <c r="BB314" i="20"/>
  <c r="AB330" i="20"/>
  <c r="BA306" i="20"/>
  <c r="AX292" i="20"/>
  <c r="AJ263" i="20"/>
  <c r="AJ286" i="20"/>
  <c r="AL417" i="20"/>
  <c r="BG395" i="20"/>
  <c r="Z346" i="20"/>
  <c r="AY318" i="20"/>
  <c r="AX322" i="20"/>
  <c r="AE333" i="20"/>
  <c r="AL303" i="20"/>
  <c r="AQ328" i="20"/>
  <c r="AC303" i="20"/>
  <c r="AB327" i="20"/>
  <c r="AX312" i="20"/>
  <c r="AK326" i="20"/>
  <c r="AY303" i="20"/>
  <c r="BB290" i="20"/>
  <c r="AZ303" i="20"/>
  <c r="AH283" i="20"/>
  <c r="BH384" i="20"/>
  <c r="AV360" i="20"/>
  <c r="BI353" i="20"/>
  <c r="BG310" i="20"/>
  <c r="BF308" i="20"/>
  <c r="AR278" i="20"/>
  <c r="AQ299" i="20"/>
  <c r="Z278" i="20"/>
  <c r="AE287" i="20"/>
  <c r="AC283" i="20"/>
  <c r="AJ239" i="20"/>
  <c r="AQ255" i="20"/>
  <c r="AM294" i="20"/>
  <c r="BF242" i="20"/>
  <c r="BC255" i="20"/>
  <c r="AU254" i="20"/>
  <c r="AT210" i="20"/>
  <c r="AV232" i="20"/>
  <c r="AB230" i="20"/>
  <c r="AY298" i="20"/>
  <c r="AQ315" i="20"/>
  <c r="AH271" i="20"/>
  <c r="AE424" i="20"/>
  <c r="BD361" i="20"/>
  <c r="BC371" i="20"/>
  <c r="AX399" i="20"/>
  <c r="AB386" i="20"/>
  <c r="AE346" i="20"/>
  <c r="AO347" i="20"/>
  <c r="BA345" i="20"/>
  <c r="BC339" i="20"/>
  <c r="BG334" i="20"/>
  <c r="AP284" i="20"/>
  <c r="BB356" i="20"/>
  <c r="AE352" i="20"/>
  <c r="AI331" i="20"/>
  <c r="AZ263" i="20"/>
  <c r="AJ396" i="20"/>
  <c r="AA322" i="20"/>
  <c r="BB307" i="20"/>
  <c r="BA299" i="20"/>
  <c r="BA326" i="20"/>
  <c r="AR263" i="20"/>
  <c r="Z392" i="20"/>
  <c r="AI314" i="20"/>
  <c r="AT303" i="20"/>
  <c r="AZ365" i="20"/>
  <c r="BI322" i="20"/>
  <c r="Z304" i="20"/>
  <c r="AI380" i="20"/>
  <c r="AQ306" i="20"/>
  <c r="AL299" i="20"/>
  <c r="AM386" i="20"/>
  <c r="AB311" i="20"/>
  <c r="AC302" i="20"/>
  <c r="BF280" i="20"/>
  <c r="BH278" i="20"/>
  <c r="AH418" i="20"/>
  <c r="AL374" i="20"/>
  <c r="BF314" i="20"/>
  <c r="BE318" i="20"/>
  <c r="AA282" i="20"/>
  <c r="AL272" i="20"/>
  <c r="AM263" i="20"/>
  <c r="BB246" i="20"/>
  <c r="AK250" i="20"/>
  <c r="AC291" i="20"/>
  <c r="AB270" i="20"/>
  <c r="AH235" i="20"/>
  <c r="AF264" i="20"/>
  <c r="BC242" i="20"/>
  <c r="BD326" i="20"/>
  <c r="AE297" i="20"/>
  <c r="AA278" i="20"/>
  <c r="BB276" i="20"/>
  <c r="BI284" i="20"/>
  <c r="AU282" i="20"/>
  <c r="AB239" i="20"/>
  <c r="AI255" i="20"/>
  <c r="AK291" i="20"/>
  <c r="AX242" i="20"/>
  <c r="AU255" i="20"/>
  <c r="AO253" i="20"/>
  <c r="AL210" i="20"/>
  <c r="AS231" i="20"/>
  <c r="BD228" i="20"/>
  <c r="AN240" i="20"/>
  <c r="AN347" i="20"/>
  <c r="BD288" i="20"/>
  <c r="AU280" i="20"/>
  <c r="AH282" i="20"/>
  <c r="BA298" i="20"/>
  <c r="AB264" i="20"/>
  <c r="AL246" i="20"/>
  <c r="AO262" i="20"/>
  <c r="AQ235" i="20"/>
  <c r="AA264" i="20"/>
  <c r="AV268" i="20"/>
  <c r="BE292" i="20"/>
  <c r="AX216" i="20"/>
  <c r="BD317" i="20"/>
  <c r="AZ282" i="20"/>
  <c r="AE264" i="20"/>
  <c r="AF279" i="20"/>
  <c r="AK288" i="20"/>
  <c r="BI291" i="20"/>
  <c r="AL242" i="20"/>
  <c r="AS258" i="20"/>
  <c r="AY231" i="20"/>
  <c r="AN247" i="20"/>
  <c r="AH262" i="20"/>
  <c r="AI260" i="20"/>
  <c r="AX339" i="20"/>
  <c r="AH292" i="20"/>
  <c r="AP300" i="20"/>
  <c r="BF290" i="20"/>
  <c r="AF271" i="20"/>
  <c r="BC267" i="20"/>
  <c r="AR259" i="20"/>
  <c r="AB296" i="20"/>
  <c r="AI247" i="20"/>
  <c r="AH266" i="20"/>
  <c r="AH234" i="20"/>
  <c r="AY276" i="20"/>
  <c r="AD299" i="20"/>
  <c r="Z294" i="20"/>
  <c r="AE298" i="20"/>
  <c r="AI243" i="20"/>
  <c r="AE239" i="20"/>
  <c r="AP204" i="20"/>
  <c r="BF251" i="20"/>
  <c r="AD245" i="20"/>
  <c r="AU208" i="20"/>
  <c r="AL216" i="20"/>
  <c r="AR234" i="20"/>
  <c r="Z255" i="20"/>
  <c r="AA208" i="20"/>
  <c r="AS211" i="20"/>
  <c r="AC219" i="20"/>
  <c r="BC301" i="20"/>
  <c r="BF278" i="20"/>
  <c r="AD242" i="20"/>
  <c r="BC286" i="20"/>
  <c r="BC304" i="20"/>
  <c r="BB272" i="20"/>
  <c r="AJ243" i="20"/>
  <c r="AI284" i="20"/>
  <c r="AX239" i="20"/>
  <c r="AB250" i="20"/>
  <c r="BD224" i="20"/>
  <c r="AQ451" i="20"/>
  <c r="Z360" i="20"/>
  <c r="AA362" i="20"/>
  <c r="AX387" i="20"/>
  <c r="AU384" i="20"/>
  <c r="BD419" i="20"/>
  <c r="AL337" i="20"/>
  <c r="BC335" i="20"/>
  <c r="AK333" i="20"/>
  <c r="AZ330" i="20"/>
  <c r="BB282" i="20"/>
  <c r="AU366" i="20"/>
  <c r="BF342" i="20"/>
  <c r="BI326" i="20"/>
  <c r="BE310" i="20"/>
  <c r="AX352" i="20"/>
  <c r="AQ314" i="20"/>
  <c r="BB303" i="20"/>
  <c r="AM329" i="20"/>
  <c r="AA323" i="20"/>
  <c r="BB306" i="20"/>
  <c r="AS406" i="20"/>
  <c r="AY306" i="20"/>
  <c r="AT299" i="20"/>
  <c r="AJ327" i="20"/>
  <c r="AI319" i="20"/>
  <c r="AC274" i="20"/>
  <c r="AB362" i="20"/>
  <c r="BG298" i="20"/>
  <c r="AL401" i="20"/>
  <c r="AT364" i="20"/>
  <c r="AF309" i="20"/>
  <c r="AU344" i="20"/>
  <c r="AX264" i="20"/>
  <c r="AF276" i="20"/>
  <c r="BF364" i="20"/>
  <c r="AC337" i="20"/>
  <c r="BI334" i="20"/>
  <c r="AP297" i="20"/>
  <c r="BF294" i="20"/>
  <c r="AP270" i="20"/>
  <c r="AX298" i="20"/>
  <c r="AR235" i="20"/>
  <c r="BA246" i="20"/>
  <c r="AC275" i="20"/>
  <c r="BC247" i="20"/>
  <c r="AP228" i="20"/>
  <c r="AV256" i="20"/>
  <c r="AF224" i="20"/>
  <c r="AU364" i="20"/>
  <c r="AB290" i="20"/>
  <c r="AX294" i="20"/>
  <c r="BF274" i="20"/>
  <c r="AE283" i="20"/>
  <c r="AI268" i="20"/>
  <c r="AJ235" i="20"/>
  <c r="AY251" i="20"/>
  <c r="AM278" i="20"/>
  <c r="BF238" i="20"/>
  <c r="AU247" i="20"/>
  <c r="AI244" i="20"/>
  <c r="AT206" i="20"/>
  <c r="AQ202" i="20"/>
  <c r="BD220" i="20"/>
  <c r="AZ234" i="20"/>
  <c r="AZ319" i="20"/>
  <c r="BH282" i="20"/>
  <c r="AA274" i="20"/>
  <c r="AN279" i="20"/>
  <c r="AS288" i="20"/>
  <c r="AI292" i="20"/>
  <c r="AT242" i="20"/>
  <c r="BA258" i="20"/>
  <c r="BG231" i="20"/>
  <c r="AV247" i="20"/>
  <c r="AW262" i="20"/>
  <c r="AO261" i="20"/>
  <c r="BF212" i="20"/>
  <c r="AR342" i="20"/>
  <c r="AX275" i="20"/>
  <c r="AN297" i="20"/>
  <c r="AL276" i="20"/>
  <c r="AS284" i="20"/>
  <c r="AS279" i="20"/>
  <c r="AT238" i="20"/>
  <c r="BI254" i="20"/>
  <c r="AA288" i="20"/>
  <c r="AH242" i="20"/>
  <c r="AE255" i="20"/>
  <c r="AH251" i="20"/>
  <c r="AD307" i="20"/>
  <c r="Z264" i="20"/>
  <c r="AB297" i="20"/>
  <c r="AD288" i="20"/>
  <c r="AL268" i="20"/>
  <c r="AC264" i="20"/>
  <c r="AB255" i="20"/>
  <c r="BG284" i="20"/>
  <c r="AY243" i="20"/>
  <c r="AI234" i="20"/>
  <c r="AP230" i="20"/>
  <c r="AU266" i="20"/>
  <c r="BB326" i="20"/>
  <c r="AV287" i="20"/>
  <c r="BG264" i="20"/>
  <c r="BA234" i="20"/>
  <c r="AQ264" i="20"/>
  <c r="AH202" i="20"/>
  <c r="BF243" i="20"/>
  <c r="AJ238" i="20"/>
  <c r="BC204" i="20"/>
  <c r="AL208" i="20"/>
  <c r="AS228" i="20"/>
  <c r="BF247" i="20"/>
  <c r="AZ246" i="20"/>
  <c r="BD232" i="20"/>
  <c r="AC203" i="20"/>
  <c r="AW300" i="20"/>
  <c r="AT272" i="20"/>
  <c r="BB230" i="20"/>
  <c r="BC259" i="20"/>
  <c r="AV284" i="20"/>
  <c r="BD336" i="20"/>
  <c r="AD234" i="20"/>
  <c r="AN251" i="20"/>
  <c r="AL226" i="20"/>
  <c r="AF236" i="20"/>
  <c r="BC411" i="20"/>
  <c r="AT405" i="20"/>
  <c r="AG373" i="20"/>
  <c r="AZ356" i="20"/>
  <c r="BD416" i="20"/>
  <c r="AN360" i="20"/>
  <c r="AT340" i="20"/>
  <c r="AI327" i="20"/>
  <c r="AH335" i="20"/>
  <c r="AR315" i="20"/>
  <c r="AB294" i="20"/>
  <c r="AY314" i="20"/>
  <c r="AK311" i="20"/>
  <c r="AA307" i="20"/>
  <c r="AS298" i="20"/>
  <c r="AZ367" i="20"/>
  <c r="BF326" i="20"/>
  <c r="BB299" i="20"/>
  <c r="AR327" i="20"/>
  <c r="BI306" i="20"/>
  <c r="AC298" i="20"/>
  <c r="AR362" i="20"/>
  <c r="BF322" i="20"/>
  <c r="AC402" i="20"/>
  <c r="AN325" i="20"/>
  <c r="BG303" i="20"/>
  <c r="AP298" i="20"/>
  <c r="AV352" i="20"/>
  <c r="BF318" i="20"/>
  <c r="BA365" i="20"/>
  <c r="AT356" i="20"/>
  <c r="AR307" i="20"/>
  <c r="BG337" i="20"/>
  <c r="AT306" i="20"/>
  <c r="AR274" i="20"/>
  <c r="AX407" i="20"/>
  <c r="AB353" i="20"/>
  <c r="AG385" i="20"/>
  <c r="AJ290" i="20"/>
  <c r="AD292" i="20"/>
  <c r="AV267" i="20"/>
  <c r="AB280" i="20"/>
  <c r="AT230" i="20"/>
  <c r="AA243" i="20"/>
  <c r="AE266" i="20"/>
  <c r="AU286" i="20"/>
  <c r="AX224" i="20"/>
  <c r="AV248" i="20"/>
  <c r="AF216" i="20"/>
  <c r="BA319" i="20"/>
  <c r="Z283" i="20"/>
  <c r="BD291" i="20"/>
  <c r="AD272" i="20"/>
  <c r="BA268" i="20"/>
  <c r="AP262" i="20"/>
  <c r="AL230" i="20"/>
  <c r="AC250" i="20"/>
  <c r="BF268" i="20"/>
  <c r="AF235" i="20"/>
  <c r="BE284" i="20"/>
  <c r="AE234" i="20"/>
  <c r="BB202" i="20"/>
  <c r="AU294" i="20"/>
  <c r="BD212" i="20"/>
  <c r="AM228" i="20"/>
  <c r="BG357" i="20"/>
  <c r="BF275" i="20"/>
  <c r="AL298" i="20"/>
  <c r="AT276" i="20"/>
  <c r="BA284" i="20"/>
  <c r="BE280" i="20"/>
  <c r="BB238" i="20"/>
  <c r="AA255" i="20"/>
  <c r="BC290" i="20"/>
  <c r="AP242" i="20"/>
  <c r="AM255" i="20"/>
  <c r="AI252" i="20"/>
  <c r="AS334" i="20"/>
  <c r="BA310" i="20"/>
  <c r="BE331" i="20"/>
  <c r="AH294" i="20"/>
  <c r="AP274" i="20"/>
  <c r="AC272" i="20"/>
  <c r="AP266" i="20"/>
  <c r="BB234" i="20"/>
  <c r="AI251" i="20"/>
  <c r="BC274" i="20"/>
  <c r="AP238" i="20"/>
  <c r="AE247" i="20"/>
  <c r="AE242" i="20"/>
  <c r="BD332" i="20"/>
  <c r="AR303" i="20"/>
  <c r="AU288" i="20"/>
  <c r="AH286" i="20"/>
  <c r="BC328" i="20"/>
  <c r="AV301" i="20"/>
  <c r="AJ251" i="20"/>
  <c r="AQ272" i="20"/>
  <c r="AC242" i="20"/>
  <c r="BI283" i="20"/>
  <c r="AK287" i="20"/>
  <c r="AF230" i="20"/>
  <c r="BG307" i="20"/>
  <c r="AL280" i="20"/>
  <c r="BC403" i="20"/>
  <c r="AV393" i="20"/>
  <c r="AJ368" i="20"/>
  <c r="BE417" i="20"/>
  <c r="AJ395" i="20"/>
  <c r="AT357" i="20"/>
  <c r="AW332" i="20"/>
  <c r="BG311" i="20"/>
  <c r="BC401" i="20"/>
  <c r="AV313" i="20"/>
  <c r="AH291" i="20"/>
  <c r="AA310" i="20"/>
  <c r="AS307" i="20"/>
  <c r="AM305" i="20"/>
  <c r="AZ286" i="20"/>
  <c r="BD364" i="20"/>
  <c r="AF323" i="20"/>
  <c r="AK334" i="20"/>
  <c r="AV325" i="20"/>
  <c r="AE305" i="20"/>
  <c r="AR286" i="20"/>
  <c r="AD353" i="20"/>
  <c r="AF319" i="20"/>
  <c r="AY328" i="20"/>
  <c r="AZ323" i="20"/>
  <c r="AK302" i="20"/>
  <c r="AP283" i="20"/>
  <c r="AK365" i="20"/>
  <c r="AF315" i="20"/>
  <c r="AP339" i="20"/>
  <c r="BC332" i="20"/>
  <c r="AI334" i="20"/>
  <c r="AB314" i="20"/>
  <c r="Z298" i="20"/>
  <c r="AX271" i="20"/>
  <c r="AJ350" i="20"/>
  <c r="AL373" i="20"/>
  <c r="AS323" i="20"/>
  <c r="AP271" i="20"/>
  <c r="AH290" i="20"/>
  <c r="BC316" i="20"/>
  <c r="AO269" i="20"/>
  <c r="AA292" i="20"/>
  <c r="AQ239" i="20"/>
  <c r="AF239" i="20"/>
  <c r="BC270" i="20"/>
  <c r="BF220" i="20"/>
  <c r="AY202" i="20"/>
  <c r="AF208" i="20"/>
  <c r="AN355" i="20"/>
  <c r="AL306" i="20"/>
  <c r="Z290" i="20"/>
  <c r="AH270" i="20"/>
  <c r="BI264" i="20"/>
  <c r="BH255" i="20"/>
  <c r="BA291" i="20"/>
  <c r="AS246" i="20"/>
  <c r="AN263" i="20"/>
  <c r="AN231" i="20"/>
  <c r="BB270" i="20"/>
  <c r="AH228" i="20"/>
  <c r="Z200" i="20"/>
  <c r="AA260" i="20"/>
  <c r="BD204" i="20"/>
  <c r="AE344" i="20"/>
  <c r="AM313" i="20"/>
  <c r="Z271" i="20"/>
  <c r="AP294" i="20"/>
  <c r="AX274" i="20"/>
  <c r="AC280" i="20"/>
  <c r="AH267" i="20"/>
  <c r="AB235" i="20"/>
  <c r="AQ251" i="20"/>
  <c r="AK275" i="20"/>
  <c r="AX238" i="20"/>
  <c r="AM247" i="20"/>
  <c r="AH243" i="20"/>
  <c r="AV303" i="20"/>
  <c r="AC299" i="20"/>
  <c r="AJ303" i="20"/>
  <c r="AN291" i="20"/>
  <c r="AV271" i="20"/>
  <c r="AK268" i="20"/>
  <c r="BH259" i="20"/>
  <c r="AX300" i="20"/>
  <c r="AY247" i="20"/>
  <c r="BH267" i="20"/>
  <c r="AX234" i="20"/>
  <c r="AI280" i="20"/>
  <c r="AX231" i="20"/>
  <c r="AU306" i="20"/>
  <c r="BF291" i="20"/>
  <c r="AY282" i="20"/>
  <c r="AN283" i="20"/>
  <c r="BF304" i="20"/>
  <c r="AB288" i="20"/>
  <c r="AR247" i="20"/>
  <c r="BD264" i="20"/>
  <c r="AS238" i="20"/>
  <c r="AY268" i="20"/>
  <c r="AM274" i="20"/>
  <c r="BF300" i="20"/>
  <c r="BE322" i="20"/>
  <c r="AH274" i="20"/>
  <c r="AR243" i="20"/>
  <c r="AE294" i="20"/>
  <c r="AY240" i="20"/>
  <c r="BH250" i="20"/>
  <c r="AF228" i="20"/>
  <c r="AQ226" i="20"/>
  <c r="AU258" i="20"/>
  <c r="BB200" i="20"/>
  <c r="AV410" i="20"/>
  <c r="AY399" i="20"/>
  <c r="AR391" i="20"/>
  <c r="AL382" i="20"/>
  <c r="AB375" i="20"/>
  <c r="AC353" i="20"/>
  <c r="BC362" i="20"/>
  <c r="AH268" i="20"/>
  <c r="AK361" i="20"/>
  <c r="AA327" i="20"/>
  <c r="AV272" i="20"/>
  <c r="BD315" i="20"/>
  <c r="AC330" i="20"/>
  <c r="BA302" i="20"/>
  <c r="BF283" i="20"/>
  <c r="AU338" i="20"/>
  <c r="AN319" i="20"/>
  <c r="BG328" i="20"/>
  <c r="AB315" i="20"/>
  <c r="AS302" i="20"/>
  <c r="AX283" i="20"/>
  <c r="BB348" i="20"/>
  <c r="AN315" i="20"/>
  <c r="AC327" i="20"/>
  <c r="BF312" i="20"/>
  <c r="AF345" i="20"/>
  <c r="BD280" i="20"/>
  <c r="AQ358" i="20"/>
  <c r="AN311" i="20"/>
  <c r="BC326" i="20"/>
  <c r="AF325" i="20"/>
  <c r="BA322" i="20"/>
  <c r="AN295" i="20"/>
  <c r="BH294" i="20"/>
  <c r="AF410" i="20"/>
  <c r="AU360" i="20"/>
  <c r="AB338" i="20"/>
  <c r="AN363" i="20"/>
  <c r="BE307" i="20"/>
  <c r="AN287" i="20"/>
  <c r="BD301" i="20"/>
  <c r="BF262" i="20"/>
  <c r="BE281" i="20"/>
  <c r="BG235" i="20"/>
  <c r="AN235" i="20"/>
  <c r="BA263" i="20"/>
  <c r="AD218" i="20"/>
  <c r="AP202" i="20"/>
  <c r="AD295" i="20"/>
  <c r="AN321" i="20"/>
  <c r="AM298" i="20"/>
  <c r="AF287" i="20"/>
  <c r="AN267" i="20"/>
  <c r="AE263" i="20"/>
  <c r="AD254" i="20"/>
  <c r="AK279" i="20"/>
  <c r="BI242" i="20"/>
  <c r="AU290" i="20"/>
  <c r="BI294" i="20"/>
  <c r="AF263" i="20"/>
  <c r="AP224" i="20"/>
  <c r="AP263" i="20"/>
  <c r="AM254" i="20"/>
  <c r="AO289" i="20"/>
  <c r="AN307" i="20"/>
  <c r="AB310" i="20"/>
  <c r="BD305" i="20"/>
  <c r="AV291" i="20"/>
  <c r="BD271" i="20"/>
  <c r="AS268" i="20"/>
  <c r="AD262" i="20"/>
  <c r="AD230" i="20"/>
  <c r="BG247" i="20"/>
  <c r="BA267" i="20"/>
  <c r="BF234" i="20"/>
  <c r="AS283" i="20"/>
  <c r="AY232" i="20"/>
  <c r="AD315" i="20"/>
  <c r="AD274" i="20"/>
  <c r="BD297" i="20"/>
  <c r="AT288" i="20"/>
  <c r="BB268" i="20"/>
  <c r="AS264" i="20"/>
  <c r="AR255" i="20"/>
  <c r="BI286" i="20"/>
  <c r="AC246" i="20"/>
  <c r="AA238" i="20"/>
  <c r="BF230" i="20"/>
  <c r="AQ268" i="20"/>
  <c r="BB226" i="20"/>
  <c r="AP328" i="20"/>
  <c r="Z287" i="20"/>
  <c r="BG278" i="20"/>
  <c r="AT280" i="20"/>
  <c r="AS292" i="20"/>
  <c r="AI299" i="20"/>
  <c r="AZ243" i="20"/>
  <c r="AY259" i="20"/>
  <c r="BI234" i="20"/>
  <c r="AF255" i="20"/>
  <c r="AB266" i="20"/>
  <c r="AS275" i="20"/>
  <c r="BD284" i="20"/>
  <c r="BD267" i="20"/>
  <c r="AT234" i="20"/>
  <c r="AV251" i="20"/>
  <c r="AT226" i="20"/>
  <c r="AR238" i="20"/>
  <c r="AV216" i="20"/>
  <c r="AY222" i="20"/>
  <c r="AO249" i="20"/>
  <c r="AI272" i="20"/>
  <c r="BA208" i="20"/>
  <c r="AR228" i="20"/>
  <c r="AK203" i="20"/>
  <c r="BF248" i="20"/>
  <c r="BG204" i="20"/>
  <c r="AM288" i="20"/>
  <c r="AE271" i="20"/>
  <c r="BG239" i="20"/>
  <c r="AP322" i="20"/>
  <c r="AQ278" i="20"/>
  <c r="AD302" i="20"/>
  <c r="BA250" i="20"/>
  <c r="BF264" i="20"/>
  <c r="AP208" i="20"/>
  <c r="Z259" i="20"/>
  <c r="BB403" i="20"/>
  <c r="AW373" i="20"/>
  <c r="AR383" i="20"/>
  <c r="AX375" i="20"/>
  <c r="AQ368" i="20"/>
  <c r="AL346" i="20"/>
  <c r="AQ392" i="20"/>
  <c r="BD466" i="20"/>
  <c r="AK353" i="20"/>
  <c r="AQ323" i="20"/>
  <c r="AU433" i="20"/>
  <c r="AH310" i="20"/>
  <c r="AZ327" i="20"/>
  <c r="AD294" i="20"/>
  <c r="AJ282" i="20"/>
  <c r="AR353" i="20"/>
  <c r="BI390" i="20"/>
  <c r="AK327" i="20"/>
  <c r="AF313" i="20"/>
  <c r="BF292" i="20"/>
  <c r="AB282" i="20"/>
  <c r="BC360" i="20"/>
  <c r="BB333" i="20"/>
  <c r="BI323" i="20"/>
  <c r="AJ311" i="20"/>
  <c r="AB291" i="20"/>
  <c r="Z279" i="20"/>
  <c r="AS337" i="20"/>
  <c r="BC382" i="20"/>
  <c r="BA323" i="20"/>
  <c r="AR323" i="20"/>
  <c r="AA319" i="20"/>
  <c r="Z288" i="20"/>
  <c r="AF292" i="20"/>
  <c r="Z376" i="20"/>
  <c r="BB370" i="20"/>
  <c r="AY331" i="20"/>
  <c r="BI318" i="20"/>
  <c r="BC298" i="20"/>
  <c r="AT284" i="20"/>
  <c r="AM283" i="20"/>
  <c r="AD258" i="20"/>
  <c r="AF268" i="20"/>
  <c r="BH279" i="20"/>
  <c r="AV231" i="20"/>
  <c r="BI321" i="20"/>
  <c r="BB206" i="20"/>
  <c r="BG260" i="20"/>
  <c r="BD260" i="20"/>
  <c r="AQ335" i="20"/>
  <c r="AU292" i="20"/>
  <c r="AL284" i="20"/>
  <c r="BC312" i="20"/>
  <c r="AH298" i="20"/>
  <c r="AL250" i="20"/>
  <c r="BI267" i="20"/>
  <c r="AI239" i="20"/>
  <c r="AU274" i="20"/>
  <c r="AQ280" i="20"/>
  <c r="BI317" i="20"/>
  <c r="AX220" i="20"/>
  <c r="AS255" i="20"/>
  <c r="AQ248" i="20"/>
  <c r="BF260" i="20"/>
  <c r="AD319" i="20"/>
  <c r="AX280" i="20"/>
  <c r="BE298" i="20"/>
  <c r="BB288" i="20"/>
  <c r="Z270" i="20"/>
  <c r="BA264" i="20"/>
  <c r="AZ255" i="20"/>
  <c r="AQ288" i="20"/>
  <c r="AK246" i="20"/>
  <c r="AI238" i="20"/>
  <c r="AF231" i="20"/>
  <c r="AW269" i="20"/>
  <c r="Z228" i="20"/>
  <c r="AU348" i="20"/>
  <c r="AB299" i="20"/>
  <c r="AE292" i="20"/>
  <c r="AX286" i="20"/>
  <c r="AI340" i="20"/>
  <c r="AX304" i="20"/>
  <c r="AZ251" i="20"/>
  <c r="AA276" i="20"/>
  <c r="AS242" i="20"/>
  <c r="AS287" i="20"/>
  <c r="BG291" i="20"/>
  <c r="AF234" i="20"/>
  <c r="Z224" i="20"/>
  <c r="AL314" i="20"/>
  <c r="AF280" i="20"/>
  <c r="AV305" i="20"/>
  <c r="AX278" i="20"/>
  <c r="BC287" i="20"/>
  <c r="AY288" i="20"/>
  <c r="BH239" i="20"/>
  <c r="AC258" i="20"/>
  <c r="AI231" i="20"/>
  <c r="AV243" i="20"/>
  <c r="AU259" i="20"/>
  <c r="AE258" i="20"/>
  <c r="BE323" i="20"/>
  <c r="AK292" i="20"/>
  <c r="AM282" i="20"/>
  <c r="AH238" i="20"/>
  <c r="Z220" i="20"/>
  <c r="BD200" i="20"/>
  <c r="AV204" i="20"/>
  <c r="BG218" i="20"/>
  <c r="AI240" i="20"/>
  <c r="AR258" i="20"/>
  <c r="AC204" i="20"/>
  <c r="BH220" i="20"/>
  <c r="AJ230" i="20"/>
  <c r="BH223" i="20"/>
  <c r="BI207" i="20"/>
  <c r="AD306" i="20"/>
  <c r="BH299" i="20"/>
  <c r="AQ231" i="20"/>
  <c r="AR338" i="20"/>
  <c r="AT292" i="20"/>
  <c r="AH297" i="20"/>
  <c r="AK242" i="20"/>
  <c r="AE290" i="20"/>
  <c r="AH204" i="20"/>
  <c r="Z251" i="20"/>
  <c r="AT403" i="20"/>
  <c r="AP392" i="20"/>
  <c r="AS361" i="20"/>
  <c r="AQ354" i="20"/>
  <c r="BH388" i="20"/>
  <c r="BB337" i="20"/>
  <c r="BF306" i="20"/>
  <c r="AM374" i="20"/>
  <c r="AK315" i="20"/>
  <c r="BI302" i="20"/>
  <c r="AT354" i="20"/>
  <c r="BD322" i="20"/>
  <c r="AJ315" i="20"/>
  <c r="AR291" i="20"/>
  <c r="BE436" i="20"/>
  <c r="AM364" i="20"/>
  <c r="BE334" i="20"/>
  <c r="AK307" i="20"/>
  <c r="AR311" i="20"/>
  <c r="AJ291" i="20"/>
  <c r="BB376" i="20"/>
  <c r="AQ338" i="20"/>
  <c r="BI383" i="20"/>
  <c r="AK303" i="20"/>
  <c r="AN309" i="20"/>
  <c r="AH288" i="20"/>
  <c r="AZ388" i="20"/>
  <c r="AR357" i="20"/>
  <c r="AA335" i="20"/>
  <c r="BI319" i="20"/>
  <c r="AV321" i="20"/>
  <c r="AY315" i="20"/>
  <c r="AL286" i="20"/>
  <c r="AX287" i="20"/>
  <c r="AF373" i="20"/>
  <c r="AN330" i="20"/>
  <c r="AA326" i="20"/>
  <c r="AH342" i="20"/>
  <c r="BC292" i="20"/>
  <c r="AX282" i="20"/>
  <c r="BI268" i="20"/>
  <c r="AL254" i="20"/>
  <c r="BG263" i="20"/>
  <c r="BD268" i="20"/>
  <c r="AP304" i="20"/>
  <c r="AV297" i="20"/>
  <c r="Z204" i="20"/>
  <c r="AP255" i="20"/>
  <c r="AD253" i="20"/>
  <c r="AR283" i="20"/>
  <c r="AU284" i="20"/>
  <c r="AP282" i="20"/>
  <c r="AK299" i="20"/>
  <c r="AF274" i="20"/>
  <c r="AT246" i="20"/>
  <c r="BE262" i="20"/>
  <c r="AY235" i="20"/>
  <c r="AV264" i="20"/>
  <c r="BB269" i="20"/>
  <c r="BB296" i="20"/>
  <c r="BF216" i="20"/>
  <c r="AS247" i="20"/>
  <c r="BG242" i="20"/>
  <c r="BD252" i="20"/>
  <c r="AU356" i="20"/>
  <c r="AY299" i="20"/>
  <c r="AM292" i="20"/>
  <c r="BF286" i="20"/>
  <c r="AF267" i="20"/>
  <c r="AF305" i="20"/>
  <c r="BH251" i="20"/>
  <c r="BC278" i="20"/>
  <c r="BA242" i="20"/>
  <c r="BE288" i="20"/>
  <c r="BG292" i="20"/>
  <c r="BF439" i="20"/>
  <c r="AS311" i="20"/>
  <c r="AH384" i="20"/>
  <c r="AS326" i="20"/>
  <c r="AZ283" i="20"/>
  <c r="AE267" i="20"/>
  <c r="AF311" i="20"/>
  <c r="AC234" i="20"/>
  <c r="BI315" i="20"/>
  <c r="AA239" i="20"/>
  <c r="AE337" i="20"/>
  <c r="AK298" i="20"/>
  <c r="AI235" i="20"/>
  <c r="AH326" i="20"/>
  <c r="Z274" i="20"/>
  <c r="BI250" i="20"/>
  <c r="AQ330" i="20"/>
  <c r="AA272" i="20"/>
  <c r="BF259" i="20"/>
  <c r="AH231" i="20"/>
  <c r="Z262" i="20"/>
  <c r="BA203" i="20"/>
  <c r="Z316" i="20"/>
  <c r="Z263" i="20"/>
  <c r="AQ303" i="20"/>
  <c r="AR251" i="20"/>
  <c r="AG265" i="20"/>
  <c r="BG234" i="20"/>
  <c r="AI226" i="20"/>
  <c r="AO257" i="20"/>
  <c r="AT200" i="20"/>
  <c r="AC216" i="20"/>
  <c r="AA232" i="20"/>
  <c r="AI204" i="20"/>
  <c r="AS203" i="20"/>
  <c r="AM218" i="20"/>
  <c r="AC287" i="20"/>
  <c r="BH258" i="20"/>
  <c r="AW233" i="20"/>
  <c r="BG230" i="20"/>
  <c r="AI256" i="20"/>
  <c r="BI247" i="20"/>
  <c r="AB228" i="20"/>
  <c r="BE200" i="20"/>
  <c r="BG200" i="20"/>
  <c r="AI288" i="20"/>
  <c r="Z206" i="20"/>
  <c r="AA224" i="20"/>
  <c r="AY214" i="20"/>
  <c r="BG254" i="20"/>
  <c r="BA211" i="20"/>
  <c r="AV208" i="20"/>
  <c r="AF203" i="20"/>
  <c r="AU226" i="20"/>
  <c r="AP312" i="20"/>
  <c r="BB284" i="20"/>
  <c r="AZ259" i="20"/>
  <c r="AA231" i="20"/>
  <c r="BI325" i="20"/>
  <c r="AM286" i="20"/>
  <c r="AQ240" i="20"/>
  <c r="BF236" i="20"/>
  <c r="AE204" i="20"/>
  <c r="AX206" i="20"/>
  <c r="BI224" i="20"/>
  <c r="BG246" i="20"/>
  <c r="BB237" i="20"/>
  <c r="AY228" i="20"/>
  <c r="AS227" i="20"/>
  <c r="Z297" i="20"/>
  <c r="AI264" i="20"/>
  <c r="AE230" i="20"/>
  <c r="Z202" i="20"/>
  <c r="AD228" i="20"/>
  <c r="BG256" i="20"/>
  <c r="BE247" i="20"/>
  <c r="BH330" i="20"/>
  <c r="AT302" i="20"/>
  <c r="AJ288" i="20"/>
  <c r="AA247" i="20"/>
  <c r="AE259" i="20"/>
  <c r="AL206" i="20"/>
  <c r="AW257" i="20"/>
  <c r="BE251" i="20"/>
  <c r="AQ210" i="20"/>
  <c r="AL220" i="20"/>
  <c r="BH238" i="20"/>
  <c r="AM258" i="20"/>
  <c r="AQ200" i="20"/>
  <c r="BD248" i="20"/>
  <c r="AQ224" i="20"/>
  <c r="AP290" i="20"/>
  <c r="AX267" i="20"/>
  <c r="AC243" i="20"/>
  <c r="BE235" i="20"/>
  <c r="AH206" i="20"/>
  <c r="AM250" i="20"/>
  <c r="AK207" i="20"/>
  <c r="AC326" i="20"/>
  <c r="BF282" i="20"/>
  <c r="AJ255" i="20"/>
  <c r="BI282" i="20"/>
  <c r="BF228" i="20"/>
  <c r="AT233" i="20"/>
  <c r="AP235" i="20"/>
  <c r="AK259" i="20"/>
  <c r="AI294" i="20"/>
  <c r="AU283" i="20"/>
  <c r="BG259" i="20"/>
  <c r="AH230" i="20"/>
  <c r="BB214" i="20"/>
  <c r="AU200" i="20"/>
  <c r="BG287" i="20"/>
  <c r="AM216" i="20"/>
  <c r="AI232" i="20"/>
  <c r="AS251" i="20"/>
  <c r="AJ266" i="20"/>
  <c r="AT265" i="20"/>
  <c r="BA219" i="20"/>
  <c r="BB249" i="20"/>
  <c r="AM225" i="20"/>
  <c r="AX253" i="20"/>
  <c r="BH240" i="20"/>
  <c r="Z289" i="20"/>
  <c r="AK209" i="20"/>
  <c r="BE211" i="20"/>
  <c r="AN254" i="20"/>
  <c r="AL263" i="20"/>
  <c r="AL229" i="20"/>
  <c r="AX219" i="20"/>
  <c r="BA256" i="20"/>
  <c r="AP384" i="20"/>
  <c r="AA339" i="20"/>
  <c r="AS303" i="20"/>
  <c r="AT286" i="20"/>
  <c r="AV280" i="20"/>
  <c r="AT250" i="20"/>
  <c r="BI301" i="20"/>
  <c r="BD247" i="20"/>
  <c r="AZ294" i="20"/>
  <c r="BF272" i="20"/>
  <c r="AR294" i="20"/>
  <c r="AR288" i="20"/>
  <c r="AS271" i="20"/>
  <c r="AY327" i="20"/>
  <c r="AC284" i="20"/>
  <c r="AQ284" i="20"/>
  <c r="AA294" i="20"/>
  <c r="Z230" i="20"/>
  <c r="BC234" i="20"/>
  <c r="AL224" i="20"/>
  <c r="AA240" i="20"/>
  <c r="BE220" i="20"/>
  <c r="AN280" i="20"/>
  <c r="AR270" i="20"/>
  <c r="BE315" i="20"/>
  <c r="BA275" i="20"/>
  <c r="BB218" i="20"/>
  <c r="AN216" i="20"/>
  <c r="AQ222" i="20"/>
  <c r="AI248" i="20"/>
  <c r="BH271" i="20"/>
  <c r="AS208" i="20"/>
  <c r="AJ228" i="20"/>
  <c r="AN252" i="20"/>
  <c r="AD241" i="20"/>
  <c r="BH203" i="20"/>
  <c r="AH259" i="20"/>
  <c r="AR246" i="20"/>
  <c r="AV224" i="20"/>
  <c r="AA226" i="20"/>
  <c r="AH247" i="20"/>
  <c r="BI231" i="20"/>
  <c r="AT245" i="20"/>
  <c r="BD256" i="20"/>
  <c r="AX230" i="20"/>
  <c r="AT241" i="20"/>
  <c r="AC279" i="20"/>
  <c r="AZ254" i="20"/>
  <c r="BB212" i="20"/>
  <c r="BF231" i="20"/>
  <c r="BE217" i="20"/>
  <c r="AT249" i="20"/>
  <c r="AV260" i="20"/>
  <c r="BG208" i="20"/>
  <c r="AC295" i="20"/>
  <c r="AP278" i="20"/>
  <c r="BB250" i="20"/>
  <c r="BC266" i="20"/>
  <c r="AY256" i="20"/>
  <c r="AB258" i="20"/>
  <c r="AQ232" i="20"/>
  <c r="BC228" i="20"/>
  <c r="AN268" i="20"/>
  <c r="BD203" i="20"/>
  <c r="AK220" i="20"/>
  <c r="BC238" i="20"/>
  <c r="AY216" i="20"/>
  <c r="BH207" i="20"/>
  <c r="AG213" i="20"/>
  <c r="AF283" i="20"/>
  <c r="BA254" i="20"/>
  <c r="AH216" i="20"/>
  <c r="AZ242" i="20"/>
  <c r="AD212" i="20"/>
  <c r="AP243" i="20"/>
  <c r="AW225" i="20"/>
  <c r="AM310" i="20"/>
  <c r="AX290" i="20"/>
  <c r="AW285" i="20"/>
  <c r="BA238" i="20"/>
  <c r="AE274" i="20"/>
  <c r="AD202" i="20"/>
  <c r="AP247" i="20"/>
  <c r="BE243" i="20"/>
  <c r="AY206" i="20"/>
  <c r="AL212" i="20"/>
  <c r="BI230" i="20"/>
  <c r="AP251" i="20"/>
  <c r="BC230" i="20"/>
  <c r="AE226" i="20"/>
  <c r="AG221" i="20"/>
  <c r="AX270" i="20"/>
  <c r="AK271" i="20"/>
  <c r="AA202" i="20"/>
  <c r="AU220" i="20"/>
  <c r="AA280" i="20"/>
  <c r="AQ236" i="20"/>
  <c r="AE210" i="20"/>
  <c r="AP264" i="20"/>
  <c r="AV275" i="20"/>
  <c r="AB247" i="20"/>
  <c r="AQ234" i="20"/>
  <c r="AL222" i="20"/>
  <c r="AM220" i="20"/>
  <c r="BB274" i="20"/>
  <c r="W213" i="14"/>
  <c r="AW355" i="20"/>
  <c r="AP372" i="20"/>
  <c r="AY330" i="20"/>
  <c r="Z384" i="20"/>
  <c r="AT369" i="20"/>
  <c r="BG251" i="20"/>
  <c r="BC280" i="20"/>
  <c r="AH263" i="20"/>
  <c r="AM284" i="20"/>
  <c r="BI278" i="20"/>
  <c r="AP287" i="20"/>
  <c r="AN301" i="20"/>
  <c r="BF263" i="20"/>
  <c r="AK306" i="20"/>
  <c r="AU271" i="20"/>
  <c r="BA271" i="20"/>
  <c r="AY278" i="20"/>
  <c r="AT264" i="20"/>
  <c r="AZ270" i="20"/>
  <c r="AT204" i="20"/>
  <c r="BG232" i="20"/>
  <c r="BE204" i="20"/>
  <c r="BE311" i="20"/>
  <c r="AK258" i="20"/>
  <c r="BC288" i="20"/>
  <c r="AI259" i="20"/>
  <c r="AX212" i="20"/>
  <c r="AN204" i="20"/>
  <c r="AY218" i="20"/>
  <c r="AH239" i="20"/>
  <c r="AF256" i="20"/>
  <c r="BI200" i="20"/>
  <c r="AZ220" i="20"/>
  <c r="BG228" i="20"/>
  <c r="AM222" i="20"/>
  <c r="AE202" i="20"/>
  <c r="AU238" i="20"/>
  <c r="BI235" i="20"/>
  <c r="AV212" i="20"/>
  <c r="AI222" i="20"/>
  <c r="AE238" i="20"/>
  <c r="AS220" i="20"/>
  <c r="AQ204" i="20"/>
  <c r="AG229" i="20"/>
  <c r="Z216" i="20"/>
  <c r="AE224" i="20"/>
  <c r="AV244" i="20"/>
  <c r="BA239" i="20"/>
  <c r="AD204" i="20"/>
  <c r="AR220" i="20"/>
  <c r="AW221" i="20"/>
  <c r="BG226" i="20"/>
  <c r="BI228" i="20"/>
  <c r="BC206" i="20"/>
  <c r="BE297" i="20"/>
  <c r="AN271" i="20"/>
  <c r="AZ239" i="20"/>
  <c r="AE278" i="20"/>
  <c r="AI236" i="20"/>
  <c r="AF244" i="20"/>
  <c r="AN224" i="20"/>
  <c r="BC224" i="20"/>
  <c r="AH255" i="20"/>
  <c r="BH296" i="20"/>
  <c r="BA212" i="20"/>
  <c r="Z231" i="20"/>
  <c r="AI200" i="20"/>
  <c r="AD233" i="20"/>
  <c r="AI228" i="20"/>
  <c r="AD276" i="20"/>
  <c r="AK238" i="20"/>
  <c r="BF200" i="20"/>
  <c r="AE228" i="20"/>
  <c r="AN203" i="20"/>
  <c r="AK230" i="20"/>
  <c r="AD257" i="20"/>
  <c r="BB310" i="20"/>
  <c r="AV283" i="20"/>
  <c r="AJ259" i="20"/>
  <c r="BB295" i="20"/>
  <c r="BI305" i="20"/>
  <c r="AG285" i="20"/>
  <c r="AP239" i="20"/>
  <c r="BA235" i="20"/>
  <c r="BE289" i="20"/>
  <c r="AP206" i="20"/>
  <c r="BA224" i="20"/>
  <c r="AQ244" i="20"/>
  <c r="AE214" i="20"/>
  <c r="AY212" i="20"/>
  <c r="BE205" i="20"/>
  <c r="AJ284" i="20"/>
  <c r="BC251" i="20"/>
  <c r="AQ256" i="20"/>
  <c r="BC216" i="20"/>
  <c r="AB254" i="20"/>
  <c r="AR224" i="20"/>
  <c r="AQ228" i="20"/>
  <c r="AP291" i="20"/>
  <c r="AT268" i="20"/>
  <c r="BH235" i="20"/>
  <c r="AZ266" i="20"/>
  <c r="BF204" i="20"/>
  <c r="AA210" i="20"/>
  <c r="AU210" i="20"/>
  <c r="AD303" i="20"/>
  <c r="AI295" i="20"/>
  <c r="Z300" i="20"/>
  <c r="AQ243" i="20"/>
  <c r="AE251" i="20"/>
  <c r="AX204" i="20"/>
  <c r="AA252" i="20"/>
  <c r="AN248" i="20"/>
  <c r="BC208" i="20"/>
  <c r="AT216" i="20"/>
  <c r="AS235" i="20"/>
  <c r="BF255" i="20"/>
  <c r="BC210" i="20"/>
  <c r="BE239" i="20"/>
  <c r="AE206" i="20"/>
  <c r="Z213" i="20"/>
  <c r="AB214" i="20"/>
  <c r="BA248" i="20"/>
  <c r="AR292" i="20"/>
  <c r="AV205" i="20"/>
  <c r="AG245" i="20"/>
  <c r="BI281" i="20"/>
  <c r="BI348" i="20"/>
  <c r="AF318" i="20"/>
  <c r="AP288" i="20"/>
  <c r="AA314" i="20"/>
  <c r="AS353" i="20"/>
  <c r="BI263" i="20"/>
  <c r="AV279" i="20"/>
  <c r="AX263" i="20"/>
  <c r="AD284" i="20"/>
  <c r="AN234" i="20"/>
  <c r="AE284" i="20"/>
  <c r="BH247" i="20"/>
  <c r="BG276" i="20"/>
  <c r="AJ274" i="20"/>
  <c r="BI275" i="20"/>
  <c r="BD239" i="20"/>
  <c r="BC271" i="20"/>
  <c r="BB266" i="20"/>
  <c r="AK255" i="20"/>
  <c r="AR250" i="20"/>
  <c r="AU261" i="20"/>
  <c r="AY220" i="20"/>
  <c r="AL292" i="20"/>
  <c r="AY280" i="20"/>
  <c r="AP286" i="20"/>
  <c r="AS234" i="20"/>
  <c r="AL200" i="20"/>
  <c r="AT269" i="20"/>
  <c r="BG214" i="20"/>
  <c r="AR230" i="20"/>
  <c r="AF248" i="20"/>
  <c r="AS291" i="20"/>
  <c r="AT253" i="20"/>
  <c r="BI214" i="20"/>
  <c r="BE212" i="20"/>
  <c r="AX318" i="20"/>
  <c r="AT218" i="20"/>
  <c r="AF200" i="20"/>
  <c r="AF204" i="20"/>
  <c r="AQ218" i="20"/>
  <c r="BB228" i="20"/>
  <c r="BI212" i="20"/>
  <c r="AZ238" i="20"/>
  <c r="AO209" i="20"/>
  <c r="AD210" i="20"/>
  <c r="BC212" i="20"/>
  <c r="AK224" i="20"/>
  <c r="AW217" i="20"/>
  <c r="BI255" i="20"/>
  <c r="AO217" i="20"/>
  <c r="AP267" i="20"/>
  <c r="AU216" i="20"/>
  <c r="BA216" i="20"/>
  <c r="AC207" i="20"/>
  <c r="BF279" i="20"/>
  <c r="BC320" i="20"/>
  <c r="AW297" i="20"/>
  <c r="AN243" i="20"/>
  <c r="BF224" i="20"/>
  <c r="AC235" i="20"/>
  <c r="AN212" i="20"/>
  <c r="AA222" i="20"/>
  <c r="AE246" i="20"/>
  <c r="AK267" i="20"/>
  <c r="AC208" i="20"/>
  <c r="BH224" i="20"/>
  <c r="AX262" i="20"/>
  <c r="AK219" i="20"/>
  <c r="AN260" i="20"/>
  <c r="BE303" i="20"/>
  <c r="AD264" i="20"/>
  <c r="AF252" i="20"/>
  <c r="AM224" i="20"/>
  <c r="AE262" i="20"/>
  <c r="AE282" i="20"/>
  <c r="AA216" i="20"/>
  <c r="AT290" i="20"/>
  <c r="AH278" i="20"/>
  <c r="AZ247" i="20"/>
  <c r="AY264" i="20"/>
  <c r="AX255" i="20"/>
  <c r="AR254" i="20"/>
  <c r="AP231" i="20"/>
  <c r="AU228" i="20"/>
  <c r="BF267" i="20"/>
  <c r="AV203" i="20"/>
  <c r="AC220" i="20"/>
  <c r="BG238" i="20"/>
  <c r="AQ212" i="20"/>
  <c r="BC202" i="20"/>
  <c r="BC302" i="20"/>
  <c r="AB259" i="20"/>
  <c r="AE250" i="20"/>
  <c r="AM246" i="20"/>
  <c r="AI210" i="20"/>
  <c r="AB246" i="20"/>
  <c r="BC226" i="20"/>
  <c r="BB257" i="20"/>
  <c r="AB274" i="20"/>
  <c r="AL302" i="20"/>
  <c r="AO285" i="20"/>
  <c r="AV239" i="20"/>
  <c r="BI251" i="20"/>
  <c r="BB208" i="20"/>
  <c r="AA220" i="20"/>
  <c r="AF332" i="20"/>
  <c r="BD287" i="20"/>
  <c r="AU270" i="20"/>
  <c r="AA235" i="20"/>
  <c r="Z266" i="20"/>
  <c r="AP200" i="20"/>
  <c r="AA244" i="20"/>
  <c r="AK239" i="20"/>
  <c r="AA206" i="20"/>
  <c r="AT208" i="20"/>
  <c r="BA228" i="20"/>
  <c r="AA248" i="20"/>
  <c r="BB253" i="20"/>
  <c r="AU222" i="20"/>
  <c r="AK251" i="20"/>
  <c r="AQ205" i="20"/>
  <c r="AA207" i="20"/>
  <c r="BB232" i="20"/>
  <c r="AE291" i="20"/>
  <c r="AB200" i="20"/>
  <c r="AG220" i="20"/>
  <c r="AD256" i="20"/>
  <c r="BE263" i="20"/>
  <c r="AR212" i="20"/>
  <c r="AJ207" i="20"/>
  <c r="AD387" i="20"/>
  <c r="AN313" i="20"/>
  <c r="AR392" i="20"/>
  <c r="AJ330" i="20"/>
  <c r="AI306" i="20"/>
  <c r="BA283" i="20"/>
  <c r="BA288" i="20"/>
  <c r="AD214" i="20"/>
  <c r="BC308" i="20"/>
  <c r="BI313" i="20"/>
  <c r="AM280" i="20"/>
  <c r="AD246" i="20"/>
  <c r="AS267" i="20"/>
  <c r="BE319" i="20"/>
  <c r="AL264" i="20"/>
  <c r="Z238" i="20"/>
  <c r="AU263" i="20"/>
  <c r="AT214" i="20"/>
  <c r="AK231" i="20"/>
  <c r="AR242" i="20"/>
  <c r="AQ220" i="20"/>
  <c r="AJ242" i="20"/>
  <c r="Z286" i="20"/>
  <c r="AF247" i="20"/>
  <c r="AD280" i="20"/>
  <c r="AJ270" i="20"/>
  <c r="AC259" i="20"/>
  <c r="AJ254" i="20"/>
  <c r="AE212" i="20"/>
  <c r="AD224" i="20"/>
  <c r="AF240" i="20"/>
  <c r="AY261" i="20"/>
  <c r="BI218" i="20"/>
  <c r="AA200" i="20"/>
  <c r="BB241" i="20"/>
  <c r="AB251" i="20"/>
  <c r="AP212" i="20"/>
  <c r="BG288" i="20"/>
  <c r="BG268" i="20"/>
  <c r="BG210" i="20"/>
  <c r="BB220" i="20"/>
  <c r="BA200" i="20"/>
  <c r="BI219" i="20"/>
  <c r="AY200" i="20"/>
  <c r="BH262" i="20"/>
  <c r="AI206" i="20"/>
  <c r="AS204" i="20"/>
  <c r="BF256" i="20"/>
  <c r="BI239" i="20"/>
  <c r="AN244" i="20"/>
  <c r="AX200" i="20"/>
  <c r="AU278" i="20"/>
  <c r="AK283" i="20"/>
  <c r="AY208" i="20"/>
  <c r="BB302" i="20"/>
  <c r="AU287" i="20"/>
  <c r="AL269" i="20"/>
  <c r="AP234" i="20"/>
  <c r="AL218" i="20"/>
  <c r="BG202" i="20"/>
  <c r="AN200" i="20"/>
  <c r="AI218" i="20"/>
  <c r="AY236" i="20"/>
  <c r="AC255" i="20"/>
  <c r="AS200" i="20"/>
  <c r="AJ220" i="20"/>
  <c r="AM226" i="20"/>
  <c r="AQ292" i="20"/>
  <c r="BC214" i="20"/>
  <c r="AK284" i="20"/>
  <c r="Z242" i="20"/>
  <c r="AB234" i="20"/>
  <c r="AA214" i="20"/>
  <c r="AB238" i="20"/>
  <c r="AM214" i="20"/>
  <c r="BI227" i="20"/>
  <c r="AJ294" i="20"/>
  <c r="BF270" i="20"/>
  <c r="AR239" i="20"/>
  <c r="AE270" i="20"/>
  <c r="BA230" i="20"/>
  <c r="BI243" i="20"/>
  <c r="AV220" i="20"/>
  <c r="AU224" i="20"/>
  <c r="AE254" i="20"/>
  <c r="BI290" i="20"/>
  <c r="AS212" i="20"/>
  <c r="BH230" i="20"/>
  <c r="BA255" i="20"/>
  <c r="BF232" i="20"/>
  <c r="AS333" i="20"/>
  <c r="AL238" i="20"/>
  <c r="AT222" i="20"/>
  <c r="AU230" i="20"/>
  <c r="BA279" i="20"/>
  <c r="AS224" i="20"/>
  <c r="BG261" i="20"/>
  <c r="AG205" i="20"/>
  <c r="AO297" i="20"/>
  <c r="BC283" i="20"/>
  <c r="AS263" i="20"/>
  <c r="BH270" i="20"/>
  <c r="BC200" i="20"/>
  <c r="AV252" i="20"/>
  <c r="BD240" i="20"/>
  <c r="AS322" i="20"/>
  <c r="BB280" i="20"/>
  <c r="BB254" i="20"/>
  <c r="BG280" i="20"/>
  <c r="AY284" i="20"/>
  <c r="AF260" i="20"/>
  <c r="AA236" i="20"/>
  <c r="AN232" i="20"/>
  <c r="BG272" i="20"/>
  <c r="BB204" i="20"/>
  <c r="AC224" i="20"/>
  <c r="BG240" i="20"/>
  <c r="BE224" i="20"/>
  <c r="AU206" i="20"/>
  <c r="BG220" i="20"/>
  <c r="AL207" i="20"/>
  <c r="BG227" i="20"/>
  <c r="AU269" i="20"/>
  <c r="AO271" i="20"/>
  <c r="BB219" i="20"/>
  <c r="BD293" i="20"/>
  <c r="AE236" i="20"/>
  <c r="AG291" i="20"/>
  <c r="AO210" i="20"/>
  <c r="AK241" i="20"/>
  <c r="AG331" i="20"/>
  <c r="AX288" i="20"/>
  <c r="BG318" i="20"/>
  <c r="AU310" i="20"/>
  <c r="AD286" i="20"/>
  <c r="AO245" i="20"/>
  <c r="AZ295" i="20"/>
  <c r="AS239" i="20"/>
  <c r="AB292" i="20"/>
  <c r="AH224" i="20"/>
  <c r="BD283" i="20"/>
  <c r="BH266" i="20"/>
  <c r="BI309" i="20"/>
  <c r="BD295" i="20"/>
  <c r="AD238" i="20"/>
  <c r="AU251" i="20"/>
  <c r="AT254" i="20"/>
  <c r="AX208" i="20"/>
  <c r="AE216" i="20"/>
  <c r="BI220" i="20"/>
  <c r="AS223" i="20"/>
  <c r="AK243" i="20"/>
  <c r="BC324" i="20"/>
  <c r="BI329" i="20"/>
  <c r="AC292" i="20"/>
  <c r="BD235" i="20"/>
  <c r="AV200" i="20"/>
  <c r="BD244" i="20"/>
  <c r="AM208" i="20"/>
  <c r="AD216" i="20"/>
  <c r="AF232" i="20"/>
  <c r="BC254" i="20"/>
  <c r="BA207" i="20"/>
  <c r="AY204" i="20"/>
  <c r="AU218" i="20"/>
  <c r="AS250" i="20"/>
  <c r="AH208" i="20"/>
  <c r="BC258" i="20"/>
  <c r="BF252" i="20"/>
  <c r="AE208" i="20"/>
  <c r="BF206" i="20"/>
  <c r="AQ260" i="20"/>
  <c r="BI203" i="20"/>
  <c r="AJ234" i="20"/>
  <c r="AZ230" i="20"/>
  <c r="AY260" i="20"/>
  <c r="AA256" i="20"/>
  <c r="AJ250" i="20"/>
  <c r="AC228" i="20"/>
  <c r="AI216" i="20"/>
  <c r="BH242" i="20"/>
  <c r="AX251" i="20"/>
  <c r="BG248" i="20"/>
  <c r="AQ208" i="20"/>
  <c r="AE288" i="20"/>
  <c r="AC268" i="20"/>
  <c r="BG255" i="20"/>
  <c r="AA284" i="20"/>
  <c r="AH212" i="20"/>
  <c r="BI287" i="20"/>
  <c r="AR262" i="20"/>
  <c r="AQ214" i="20"/>
  <c r="AT228" i="20"/>
  <c r="AC247" i="20"/>
  <c r="AW281" i="20"/>
  <c r="AT237" i="20"/>
  <c r="BH211" i="20"/>
  <c r="BB233" i="20"/>
  <c r="BG342" i="20"/>
  <c r="AM267" i="20"/>
  <c r="BD231" i="20"/>
  <c r="AC263" i="20"/>
  <c r="AQ206" i="20"/>
  <c r="AM230" i="20"/>
  <c r="AC227" i="20"/>
  <c r="BI211" i="20"/>
  <c r="AZ278" i="20"/>
  <c r="AN305" i="20"/>
  <c r="AO295" i="20"/>
  <c r="AF243" i="20"/>
  <c r="BB222" i="20"/>
  <c r="BH234" i="20"/>
  <c r="AF212" i="20"/>
  <c r="BC220" i="20"/>
  <c r="AY244" i="20"/>
  <c r="BF266" i="20"/>
  <c r="BI204" i="20"/>
  <c r="AZ224" i="20"/>
  <c r="AK223" i="20"/>
  <c r="BC218" i="20"/>
  <c r="BH287" i="20"/>
  <c r="BC294" i="20"/>
  <c r="BB210" i="20"/>
  <c r="BD208" i="20"/>
  <c r="AY252" i="20"/>
  <c r="AK212" i="20"/>
  <c r="AC211" i="20"/>
  <c r="AA212" i="20"/>
  <c r="AI282" i="20"/>
  <c r="AK264" i="20"/>
  <c r="AK254" i="20"/>
  <c r="AM251" i="20"/>
  <c r="BG244" i="20"/>
  <c r="AV236" i="20"/>
  <c r="AC223" i="20"/>
  <c r="BE326" i="20"/>
  <c r="AN275" i="20"/>
  <c r="BH243" i="20"/>
  <c r="AA234" i="20"/>
  <c r="AU246" i="20"/>
  <c r="AC251" i="20"/>
  <c r="AN228" i="20"/>
  <c r="AY226" i="20"/>
  <c r="AX259" i="20"/>
  <c r="BF202" i="20"/>
  <c r="AS216" i="20"/>
  <c r="AM234" i="20"/>
  <c r="BE208" i="20"/>
  <c r="AD249" i="20"/>
  <c r="BI206" i="20"/>
  <c r="AG257" i="20"/>
  <c r="AY293" i="20"/>
  <c r="BC244" i="20"/>
  <c r="AM296" i="20"/>
  <c r="AG222" i="20"/>
  <c r="BD233" i="20"/>
  <c r="AW259" i="20"/>
  <c r="AI271" i="20"/>
  <c r="AE245" i="20"/>
  <c r="AB257" i="20"/>
  <c r="AF303" i="20"/>
  <c r="BC284" i="20"/>
  <c r="AD250" i="20"/>
  <c r="BE285" i="20"/>
  <c r="AQ259" i="20"/>
  <c r="AS207" i="20"/>
  <c r="AM271" i="20"/>
  <c r="AU204" i="20"/>
  <c r="BB245" i="20"/>
  <c r="AT202" i="20"/>
  <c r="AD200" i="20"/>
  <c r="BG252" i="20"/>
  <c r="AK208" i="20"/>
  <c r="BH228" i="20"/>
  <c r="AQ247" i="20"/>
  <c r="BA251" i="20"/>
  <c r="AP259" i="20"/>
  <c r="AX291" i="20"/>
  <c r="AM262" i="20"/>
  <c r="AR299" i="20"/>
  <c r="AP216" i="20"/>
  <c r="AX235" i="20"/>
  <c r="AM210" i="20"/>
  <c r="AD206" i="20"/>
  <c r="BI210" i="20"/>
  <c r="BG243" i="20"/>
  <c r="BI226" i="20"/>
  <c r="AZ235" i="20"/>
  <c r="BF208" i="20"/>
  <c r="AE220" i="20"/>
  <c r="BI208" i="20"/>
  <c r="AA204" i="20"/>
  <c r="BG237" i="20"/>
  <c r="AS278" i="20"/>
  <c r="AS240" i="20"/>
  <c r="AT221" i="20"/>
  <c r="BF269" i="20"/>
  <c r="BC276" i="20"/>
  <c r="AW206" i="20"/>
  <c r="AO293" i="20"/>
  <c r="BC248" i="20"/>
  <c r="AJ296" i="20"/>
  <c r="AM261" i="20"/>
  <c r="AV246" i="20"/>
  <c r="AX240" i="20"/>
  <c r="Z209" i="20"/>
  <c r="BE227" i="20"/>
  <c r="AD259" i="20"/>
  <c r="AJ268" i="20"/>
  <c r="AV213" i="20"/>
  <c r="AB202" i="20"/>
  <c r="AW238" i="20"/>
  <c r="AF282" i="20"/>
  <c r="AQ217" i="20"/>
  <c r="AX265" i="20"/>
  <c r="AG255" i="20"/>
  <c r="AI267" i="20"/>
  <c r="AK221" i="20"/>
  <c r="AI265" i="20"/>
  <c r="AG281" i="20"/>
  <c r="AO283" i="20"/>
  <c r="AG202" i="20"/>
  <c r="AQ293" i="20"/>
  <c r="AA246" i="20"/>
  <c r="AE296" i="20"/>
  <c r="AO222" i="20"/>
  <c r="AM249" i="20"/>
  <c r="AO240" i="20"/>
  <c r="AW292" i="20"/>
  <c r="AX245" i="20"/>
  <c r="BB231" i="20"/>
  <c r="AN289" i="20"/>
  <c r="AM209" i="20"/>
  <c r="AG203" i="20"/>
  <c r="AG238" i="20"/>
  <c r="AZ280" i="20"/>
  <c r="AM217" i="20"/>
  <c r="BI345" i="20"/>
  <c r="AF275" i="20"/>
  <c r="AC267" i="20"/>
  <c r="AH220" i="20"/>
  <c r="AA251" i="20"/>
  <c r="AQ216" i="20"/>
  <c r="AV263" i="20"/>
  <c r="AM270" i="20"/>
  <c r="AI220" i="20"/>
  <c r="BE302" i="20"/>
  <c r="AA268" i="20"/>
  <c r="AV228" i="20"/>
  <c r="BC282" i="20"/>
  <c r="AK211" i="20"/>
  <c r="AY239" i="20"/>
  <c r="BA243" i="20"/>
  <c r="AQ252" i="20"/>
  <c r="BE299" i="20"/>
  <c r="AX243" i="20"/>
  <c r="BG282" i="20"/>
  <c r="Z212" i="20"/>
  <c r="AL228" i="20"/>
  <c r="AI224" i="20"/>
  <c r="AQ276" i="20"/>
  <c r="BA247" i="20"/>
  <c r="AC238" i="20"/>
  <c r="AY224" i="20"/>
  <c r="BG283" i="20"/>
  <c r="AB242" i="20"/>
  <c r="AU212" i="20"/>
  <c r="AK204" i="20"/>
  <c r="BG224" i="20"/>
  <c r="BC277" i="20"/>
  <c r="AL270" i="20"/>
  <c r="AG240" i="20"/>
  <c r="BE261" i="20"/>
  <c r="AW251" i="20"/>
  <c r="AO264" i="20"/>
  <c r="AH214" i="20"/>
  <c r="BC241" i="20"/>
  <c r="AL285" i="20"/>
  <c r="BG225" i="20"/>
  <c r="AJ277" i="20"/>
  <c r="AS232" i="20"/>
  <c r="BB275" i="20"/>
  <c r="AQ213" i="20"/>
  <c r="AZ210" i="20"/>
  <c r="AG246" i="20"/>
  <c r="AV290" i="20"/>
  <c r="Z217" i="20"/>
  <c r="BH226" i="20"/>
  <c r="AU281" i="20"/>
  <c r="BC275" i="20"/>
  <c r="AZ221" i="20"/>
  <c r="AQ241" i="20"/>
  <c r="AA285" i="20"/>
  <c r="AQ287" i="20"/>
  <c r="BD214" i="20"/>
  <c r="AZ211" i="20"/>
  <c r="AI254" i="20"/>
  <c r="BA266" i="20"/>
  <c r="Z210" i="20"/>
  <c r="AX233" i="20"/>
  <c r="BD285" i="20"/>
  <c r="BA278" i="20"/>
  <c r="AF227" i="20"/>
  <c r="BD234" i="20"/>
  <c r="AT289" i="20"/>
  <c r="AT209" i="20"/>
  <c r="AO207" i="20"/>
  <c r="AB252" i="20"/>
  <c r="Z260" i="20"/>
  <c r="AW209" i="20"/>
  <c r="AR226" i="20"/>
  <c r="AF281" i="20"/>
  <c r="AM275" i="20"/>
  <c r="BD221" i="20"/>
  <c r="AV265" i="20"/>
  <c r="AZ269" i="20"/>
  <c r="AY274" i="20"/>
  <c r="AF226" i="20"/>
  <c r="AT293" i="20"/>
  <c r="AE240" i="20"/>
  <c r="AM295" i="20"/>
  <c r="AW222" i="20"/>
  <c r="AE249" i="20"/>
  <c r="AW240" i="20"/>
  <c r="AC294" i="20"/>
  <c r="BD253" i="20"/>
  <c r="BH232" i="20"/>
  <c r="AE289" i="20"/>
  <c r="AY225" i="20"/>
  <c r="AB277" i="20"/>
  <c r="BA232" i="20"/>
  <c r="AB276" i="20"/>
  <c r="AI213" i="20"/>
  <c r="BH210" i="20"/>
  <c r="AO246" i="20"/>
  <c r="BD290" i="20"/>
  <c r="AD205" i="20"/>
  <c r="BA202" i="20"/>
  <c r="BG281" i="20"/>
  <c r="BI280" i="20"/>
  <c r="AY213" i="20"/>
  <c r="AR210" i="20"/>
  <c r="BI244" i="20"/>
  <c r="AN290" i="20"/>
  <c r="AH217" i="20"/>
  <c r="AZ226" i="20"/>
  <c r="BC281" i="20"/>
  <c r="AU275" i="20"/>
  <c r="AV221" i="20"/>
  <c r="AS210" i="20"/>
  <c r="AD244" i="20"/>
  <c r="AR295" i="20"/>
  <c r="AB208" i="20"/>
  <c r="AW228" i="20"/>
  <c r="BI269" i="20"/>
  <c r="AE272" i="20"/>
  <c r="AO239" i="20"/>
  <c r="BD278" i="20"/>
  <c r="BH292" i="20"/>
  <c r="BE286" i="20"/>
  <c r="AZ237" i="20"/>
  <c r="AX249" i="20"/>
  <c r="BE256" i="20"/>
  <c r="AZ267" i="20"/>
  <c r="AH245" i="20"/>
  <c r="AJ232" i="20"/>
  <c r="BC289" i="20"/>
  <c r="AJ225" i="20"/>
  <c r="BH261" i="20"/>
  <c r="AF246" i="20"/>
  <c r="AH240" i="20"/>
  <c r="BH229" i="20"/>
  <c r="AC213" i="20"/>
  <c r="AY217" i="20"/>
  <c r="AL221" i="20"/>
  <c r="AZ209" i="20"/>
  <c r="BB277" i="20"/>
  <c r="AW273" i="20"/>
  <c r="BB271" i="20"/>
  <c r="BG418" i="20"/>
  <c r="AH200" i="20"/>
  <c r="AP220" i="20"/>
  <c r="BB292" i="20"/>
  <c r="BI259" i="20"/>
  <c r="BH219" i="20"/>
  <c r="AM290" i="20"/>
  <c r="AD208" i="20"/>
  <c r="BH231" i="20"/>
  <c r="BC250" i="20"/>
  <c r="BC246" i="20"/>
  <c r="AU242" i="20"/>
  <c r="BF240" i="20"/>
  <c r="BD299" i="20"/>
  <c r="AM259" i="20"/>
  <c r="AY210" i="20"/>
  <c r="BG216" i="20"/>
  <c r="AI276" i="20"/>
  <c r="BI216" i="20"/>
  <c r="AM287" i="20"/>
  <c r="AI202" i="20"/>
  <c r="BH254" i="20"/>
  <c r="AJ258" i="20"/>
  <c r="BE259" i="20"/>
  <c r="AD311" i="20"/>
  <c r="AU298" i="20"/>
  <c r="AH287" i="20"/>
  <c r="AC254" i="20"/>
  <c r="AC230" i="20"/>
  <c r="AU250" i="20"/>
  <c r="BB265" i="20"/>
  <c r="AN236" i="20"/>
  <c r="BF233" i="20"/>
  <c r="BB213" i="20"/>
  <c r="BB289" i="20"/>
  <c r="BG277" i="20"/>
  <c r="BH285" i="20"/>
  <c r="AG284" i="20"/>
  <c r="BD245" i="20"/>
  <c r="AS257" i="20"/>
  <c r="AL273" i="20"/>
  <c r="BE229" i="20"/>
  <c r="AH219" i="20"/>
  <c r="AK256" i="20"/>
  <c r="AO266" i="20"/>
  <c r="BH205" i="20"/>
  <c r="AG204" i="20"/>
  <c r="AX281" i="20"/>
  <c r="AO286" i="20"/>
  <c r="AI221" i="20"/>
  <c r="AS218" i="20"/>
  <c r="AH254" i="20"/>
  <c r="AT296" i="20"/>
  <c r="AW214" i="20"/>
  <c r="AH257" i="20"/>
  <c r="AA273" i="20"/>
  <c r="AN225" i="20"/>
  <c r="BC211" i="20"/>
  <c r="AB241" i="20"/>
  <c r="AY285" i="20"/>
  <c r="BA286" i="20"/>
  <c r="AY237" i="20"/>
  <c r="BD257" i="20"/>
  <c r="BD273" i="20"/>
  <c r="AT270" i="20"/>
  <c r="AN253" i="20"/>
  <c r="AV254" i="20"/>
  <c r="AT263" i="20"/>
  <c r="AN213" i="20"/>
  <c r="AJ202" i="20"/>
  <c r="BE238" i="20"/>
  <c r="AN282" i="20"/>
  <c r="AP217" i="20"/>
  <c r="AC218" i="20"/>
  <c r="BB252" i="20"/>
  <c r="AH300" i="20"/>
  <c r="AN210" i="20"/>
  <c r="BE293" i="20"/>
  <c r="AM248" i="20"/>
  <c r="AN296" i="20"/>
  <c r="AO226" i="20"/>
  <c r="BA233" i="20"/>
  <c r="AS262" i="20"/>
  <c r="AS274" i="20"/>
  <c r="AN227" i="20"/>
  <c r="AD235" i="20"/>
  <c r="AL289" i="20"/>
  <c r="AS209" i="20"/>
  <c r="AW211" i="20"/>
  <c r="AF254" i="20"/>
  <c r="AD263" i="20"/>
  <c r="AU229" i="20"/>
  <c r="AP219" i="20"/>
  <c r="AS256" i="20"/>
  <c r="AW266" i="20"/>
  <c r="AZ205" i="20"/>
  <c r="AO204" i="20"/>
  <c r="AP281" i="20"/>
  <c r="AW286" i="20"/>
  <c r="AL203" i="20"/>
  <c r="AY223" i="20"/>
  <c r="AN259" i="20"/>
  <c r="AO267" i="20"/>
  <c r="AC205" i="20"/>
  <c r="BG203" i="20"/>
  <c r="BF281" i="20"/>
  <c r="AG286" i="20"/>
  <c r="AQ221" i="20"/>
  <c r="AK218" i="20"/>
  <c r="Z254" i="20"/>
  <c r="AH296" i="20"/>
  <c r="AV210" i="20"/>
  <c r="AN265" i="20"/>
  <c r="AR269" i="20"/>
  <c r="BG274" i="20"/>
  <c r="AW202" i="20"/>
  <c r="AA293" i="20"/>
  <c r="AQ246" i="20"/>
  <c r="BA296" i="20"/>
  <c r="AF266" i="20"/>
  <c r="BI266" i="20"/>
  <c r="AA279" i="20"/>
  <c r="AO284" i="20"/>
  <c r="AQ253" i="20"/>
  <c r="AB240" i="20"/>
  <c r="BF289" i="20"/>
  <c r="AD209" i="20"/>
  <c r="BE207" i="20"/>
  <c r="AR252" i="20"/>
  <c r="AP260" i="20"/>
  <c r="AM229" i="20"/>
  <c r="AZ277" i="20"/>
  <c r="AC232" i="20"/>
  <c r="AL275" i="20"/>
  <c r="BC203" i="20"/>
  <c r="AG226" i="20"/>
  <c r="AV219" i="20"/>
  <c r="BI245" i="20"/>
  <c r="AV217" i="20"/>
  <c r="BH214" i="20"/>
  <c r="AW250" i="20"/>
  <c r="AY326" i="20"/>
  <c r="AW249" i="20"/>
  <c r="AE314" i="20"/>
  <c r="BD275" i="20"/>
  <c r="AM200" i="20"/>
  <c r="AI328" i="20"/>
  <c r="AN230" i="20"/>
  <c r="AL204" i="20"/>
  <c r="AS219" i="20"/>
  <c r="AW241" i="20"/>
  <c r="Z239" i="20"/>
  <c r="BB216" i="20"/>
  <c r="BE221" i="20"/>
  <c r="AU326" i="20"/>
  <c r="BI279" i="20"/>
  <c r="BG206" i="20"/>
  <c r="BI202" i="20"/>
  <c r="AJ247" i="20"/>
  <c r="AC200" i="20"/>
  <c r="AU267" i="20"/>
  <c r="BF276" i="20"/>
  <c r="BH246" i="20"/>
  <c r="AI212" i="20"/>
  <c r="AZ250" i="20"/>
  <c r="AV385" i="20"/>
  <c r="AX247" i="20"/>
  <c r="BD272" i="20"/>
  <c r="AK263" i="20"/>
  <c r="AG261" i="20"/>
  <c r="AO241" i="20"/>
  <c r="AZ228" i="20"/>
  <c r="AE222" i="20"/>
  <c r="BE249" i="20"/>
  <c r="BF226" i="20"/>
  <c r="BB283" i="20"/>
  <c r="AO212" i="20"/>
  <c r="BH273" i="20"/>
  <c r="BH225" i="20"/>
  <c r="AW261" i="20"/>
  <c r="AR244" i="20"/>
  <c r="AP236" i="20"/>
  <c r="BA217" i="20"/>
  <c r="BG211" i="20"/>
  <c r="AP246" i="20"/>
  <c r="AS297" i="20"/>
  <c r="AZ204" i="20"/>
  <c r="AK226" i="20"/>
  <c r="BB260" i="20"/>
  <c r="BC268" i="20"/>
  <c r="AF218" i="20"/>
  <c r="AB265" i="20"/>
  <c r="AM232" i="20"/>
  <c r="AW287" i="20"/>
  <c r="BD219" i="20"/>
  <c r="AF250" i="20"/>
  <c r="AP252" i="20"/>
  <c r="AG209" i="20"/>
  <c r="AF219" i="20"/>
  <c r="BF257" i="20"/>
  <c r="AY273" i="20"/>
  <c r="AE225" i="20"/>
  <c r="AP253" i="20"/>
  <c r="AF242" i="20"/>
  <c r="AB231" i="20"/>
  <c r="BB209" i="20"/>
  <c r="AX203" i="20"/>
  <c r="BA240" i="20"/>
  <c r="AR284" i="20"/>
  <c r="BE225" i="20"/>
  <c r="Z227" i="20"/>
  <c r="AM281" i="20"/>
  <c r="AC276" i="20"/>
  <c r="AY221" i="20"/>
  <c r="AD265" i="20"/>
  <c r="BE231" i="20"/>
  <c r="AG287" i="20"/>
  <c r="AG206" i="20"/>
  <c r="AN241" i="20"/>
  <c r="BB285" i="20"/>
  <c r="AW280" i="20"/>
  <c r="BC237" i="20"/>
  <c r="AZ249" i="20"/>
  <c r="AO248" i="20"/>
  <c r="BH295" i="20"/>
  <c r="AF253" i="20"/>
  <c r="BD254" i="20"/>
  <c r="BB263" i="20"/>
  <c r="AE213" i="20"/>
  <c r="AH203" i="20"/>
  <c r="AK240" i="20"/>
  <c r="AT283" i="20"/>
  <c r="AS217" i="20"/>
  <c r="AG212" i="20"/>
  <c r="AX246" i="20"/>
  <c r="AK297" i="20"/>
  <c r="BH204" i="20"/>
  <c r="AS226" i="20"/>
  <c r="AJ262" i="20"/>
  <c r="AA270" i="20"/>
  <c r="AN226" i="20"/>
  <c r="AL293" i="20"/>
  <c r="AM240" i="20"/>
  <c r="AE295" i="20"/>
  <c r="AR204" i="20"/>
  <c r="AC226" i="20"/>
  <c r="AT260" i="20"/>
  <c r="AU268" i="20"/>
  <c r="BH216" i="20"/>
  <c r="AW265" i="20"/>
  <c r="AE232" i="20"/>
  <c r="AO287" i="20"/>
  <c r="AO206" i="20"/>
  <c r="AW293" i="20"/>
  <c r="AU248" i="20"/>
  <c r="AF296" i="20"/>
  <c r="AP210" i="20"/>
  <c r="AH233" i="20"/>
  <c r="AN285" i="20"/>
  <c r="AI279" i="20"/>
  <c r="BC295" i="20"/>
  <c r="AO213" i="20"/>
  <c r="AR205" i="20"/>
  <c r="AL209" i="20"/>
  <c r="BD277" i="20"/>
  <c r="BB259" i="20"/>
  <c r="BH268" i="20"/>
  <c r="BC213" i="20"/>
  <c r="AZ202" i="20"/>
  <c r="AU239" i="20"/>
  <c r="BD282" i="20"/>
  <c r="AD217" i="20"/>
  <c r="BH218" i="20"/>
  <c r="BE254" i="20"/>
  <c r="AG300" i="20"/>
  <c r="BI277" i="20"/>
  <c r="Z207" i="20"/>
  <c r="AH223" i="20"/>
  <c r="AW212" i="20"/>
  <c r="AX205" i="20"/>
  <c r="BG207" i="20"/>
  <c r="BB236" i="20"/>
  <c r="BI292" i="20"/>
  <c r="BG335" i="20"/>
  <c r="BB242" i="20"/>
  <c r="Z282" i="20"/>
  <c r="AL234" i="20"/>
  <c r="AM212" i="20"/>
  <c r="AC288" i="20"/>
  <c r="AE200" i="20"/>
  <c r="AK228" i="20"/>
  <c r="AU202" i="20"/>
  <c r="BF244" i="20"/>
  <c r="BH227" i="20"/>
  <c r="AM242" i="20"/>
  <c r="BC262" i="20"/>
  <c r="AB303" i="20"/>
  <c r="Z208" i="20"/>
  <c r="AT220" i="20"/>
  <c r="BE228" i="20"/>
  <c r="AC271" i="20"/>
  <c r="BC222" i="20"/>
  <c r="AM266" i="20"/>
  <c r="AX202" i="20"/>
  <c r="AK200" i="20"/>
  <c r="AP275" i="20"/>
  <c r="AU234" i="20"/>
  <c r="AS295" i="20"/>
  <c r="AF220" i="20"/>
  <c r="AE280" i="20"/>
  <c r="AN239" i="20"/>
  <c r="BD216" i="20"/>
  <c r="AT224" i="20"/>
  <c r="AB224" i="20"/>
  <c r="AI208" i="20"/>
  <c r="AZ260" i="20"/>
  <c r="AV253" i="20"/>
  <c r="AO278" i="20"/>
  <c r="AS265" i="20"/>
  <c r="AH244" i="20"/>
  <c r="AE229" i="20"/>
  <c r="AK277" i="20"/>
  <c r="AM231" i="20"/>
  <c r="AV274" i="20"/>
  <c r="AE221" i="20"/>
  <c r="BI265" i="20"/>
  <c r="AI269" i="20"/>
  <c r="AM276" i="20"/>
  <c r="BB227" i="20"/>
  <c r="AC293" i="20"/>
  <c r="AY242" i="20"/>
  <c r="AJ295" i="20"/>
  <c r="AO218" i="20"/>
  <c r="AJ223" i="20"/>
  <c r="AA258" i="20"/>
  <c r="BE268" i="20"/>
  <c r="AJ245" i="20"/>
  <c r="AC236" i="20"/>
  <c r="AL279" i="20"/>
  <c r="BF213" i="20"/>
  <c r="BH245" i="20"/>
  <c r="AR248" i="20"/>
  <c r="AX248" i="20"/>
  <c r="AS229" i="20"/>
  <c r="AU277" i="20"/>
  <c r="BH260" i="20"/>
  <c r="AD271" i="20"/>
  <c r="AT213" i="20"/>
  <c r="AG253" i="20"/>
  <c r="BA281" i="20"/>
  <c r="AW278" i="20"/>
  <c r="AA221" i="20"/>
  <c r="BA218" i="20"/>
  <c r="AP254" i="20"/>
  <c r="BG296" i="20"/>
  <c r="AZ216" i="20"/>
  <c r="AZ219" i="20"/>
  <c r="AU256" i="20"/>
  <c r="AO268" i="20"/>
  <c r="BD211" i="20"/>
  <c r="BI257" i="20"/>
  <c r="BB273" i="20"/>
  <c r="AL274" i="20"/>
  <c r="AS253" i="20"/>
  <c r="AZ236" i="20"/>
  <c r="BH289" i="20"/>
  <c r="BH209" i="20"/>
  <c r="BF203" i="20"/>
  <c r="BI240" i="20"/>
  <c r="AZ284" i="20"/>
  <c r="BD205" i="20"/>
  <c r="AG237" i="20"/>
  <c r="AD281" i="20"/>
  <c r="AG278" i="20"/>
  <c r="BB221" i="20"/>
  <c r="BA265" i="20"/>
  <c r="AA269" i="20"/>
  <c r="AU276" i="20"/>
  <c r="AG233" i="20"/>
  <c r="BH293" i="20"/>
  <c r="AG243" i="20"/>
  <c r="AT295" i="20"/>
  <c r="AW226" i="20"/>
  <c r="AS233" i="20"/>
  <c r="AK262" i="20"/>
  <c r="BA274" i="20"/>
  <c r="AT227" i="20"/>
  <c r="AK293" i="20"/>
  <c r="AQ242" i="20"/>
  <c r="Z295" i="20"/>
  <c r="AG218" i="20"/>
  <c r="AB223" i="20"/>
  <c r="BC256" i="20"/>
  <c r="AW268" i="20"/>
  <c r="Z214" i="20"/>
  <c r="AF241" i="20"/>
  <c r="AT285" i="20"/>
  <c r="AC282" i="20"/>
  <c r="AI237" i="20"/>
  <c r="AN257" i="20"/>
  <c r="AN273" i="20"/>
  <c r="BG209" i="20"/>
  <c r="AR229" i="20"/>
  <c r="AH210" i="20"/>
  <c r="BH237" i="20"/>
  <c r="AR213" i="20"/>
  <c r="AH211" i="20"/>
  <c r="BE246" i="20"/>
  <c r="AL291" i="20"/>
  <c r="AW213" i="20"/>
  <c r="AP227" i="20"/>
  <c r="BB281" i="20"/>
  <c r="AS276" i="20"/>
  <c r="AU221" i="20"/>
  <c r="AQ211" i="20"/>
  <c r="Z246" i="20"/>
  <c r="BI297" i="20"/>
  <c r="Z293" i="20"/>
  <c r="BI233" i="20"/>
  <c r="AY241" i="20"/>
  <c r="BG257" i="20"/>
  <c r="AJ208" i="20"/>
  <c r="AL237" i="20"/>
  <c r="BA269" i="20"/>
  <c r="AR424" i="20"/>
  <c r="BI258" i="20"/>
  <c r="BE306" i="20"/>
  <c r="AS254" i="20"/>
  <c r="BI271" i="20"/>
  <c r="AG289" i="20"/>
  <c r="Z243" i="20"/>
  <c r="BA220" i="20"/>
  <c r="AK235" i="20"/>
  <c r="BD236" i="20"/>
  <c r="BG212" i="20"/>
  <c r="AJ224" i="20"/>
  <c r="BG236" i="20"/>
  <c r="AF291" i="20"/>
  <c r="AL202" i="20"/>
  <c r="AT212" i="20"/>
  <c r="BE255" i="20"/>
  <c r="BG299" i="20"/>
  <c r="BI223" i="20"/>
  <c r="AY255" i="20"/>
  <c r="BA259" i="20"/>
  <c r="BE273" i="20"/>
  <c r="AQ282" i="20"/>
  <c r="AD220" i="20"/>
  <c r="AL288" i="20"/>
  <c r="AZ258" i="20"/>
  <c r="AD268" i="20"/>
  <c r="AX266" i="20"/>
  <c r="AN208" i="20"/>
  <c r="AO273" i="20"/>
  <c r="BA223" i="20"/>
  <c r="W211" i="14"/>
  <c r="AO281" i="20"/>
  <c r="AP203" i="20"/>
  <c r="AO292" i="20"/>
  <c r="AD247" i="20"/>
  <c r="AJ276" i="20"/>
  <c r="BB217" i="20"/>
  <c r="AJ218" i="20"/>
  <c r="AG254" i="20"/>
  <c r="AQ296" i="20"/>
  <c r="AB212" i="20"/>
  <c r="AZ203" i="20"/>
  <c r="AG251" i="20"/>
  <c r="AY263" i="20"/>
  <c r="AL233" i="20"/>
  <c r="AJ233" i="20"/>
  <c r="AA262" i="20"/>
  <c r="BG275" i="20"/>
  <c r="AN223" i="20"/>
  <c r="Z241" i="20"/>
  <c r="AO232" i="20"/>
  <c r="AS290" i="20"/>
  <c r="AR261" i="20"/>
  <c r="BA260" i="20"/>
  <c r="AG274" i="20"/>
  <c r="AH225" i="20"/>
  <c r="AJ261" i="20"/>
  <c r="AM235" i="20"/>
  <c r="AV278" i="20"/>
  <c r="BE209" i="20"/>
  <c r="AJ214" i="20"/>
  <c r="BI248" i="20"/>
  <c r="AZ292" i="20"/>
  <c r="AN205" i="20"/>
  <c r="AO220" i="20"/>
  <c r="AL256" i="20"/>
  <c r="AM264" i="20"/>
  <c r="AN218" i="20"/>
  <c r="AR265" i="20"/>
  <c r="AU232" i="20"/>
  <c r="BE287" i="20"/>
  <c r="BF222" i="20"/>
  <c r="AP241" i="20"/>
  <c r="Z285" i="20"/>
  <c r="AC290" i="20"/>
  <c r="Z237" i="20"/>
  <c r="AB244" i="20"/>
  <c r="Z236" i="20"/>
  <c r="AC209" i="20"/>
  <c r="AG223" i="20"/>
  <c r="AR256" i="20"/>
  <c r="AV266" i="20"/>
  <c r="AL213" i="20"/>
  <c r="AO203" i="20"/>
  <c r="AS281" i="20"/>
  <c r="BE278" i="20"/>
  <c r="Z221" i="20"/>
  <c r="BG219" i="20"/>
  <c r="BD255" i="20"/>
  <c r="AW263" i="20"/>
  <c r="AJ212" i="20"/>
  <c r="AB207" i="20"/>
  <c r="AO251" i="20"/>
  <c r="AG264" i="20"/>
  <c r="AL241" i="20"/>
  <c r="AB233" i="20"/>
  <c r="BD262" i="20"/>
  <c r="AG276" i="20"/>
  <c r="AU237" i="20"/>
  <c r="AR249" i="20"/>
  <c r="AW248" i="20"/>
  <c r="Z296" i="20"/>
  <c r="BC227" i="20"/>
  <c r="AR233" i="20"/>
  <c r="AI262" i="20"/>
  <c r="AY275" i="20"/>
  <c r="AF223" i="20"/>
  <c r="AH241" i="20"/>
  <c r="AG232" i="20"/>
  <c r="AK290" i="20"/>
  <c r="BE237" i="20"/>
  <c r="AH316" i="20"/>
  <c r="Z235" i="20"/>
  <c r="AB262" i="20"/>
  <c r="AY292" i="20"/>
  <c r="AK216" i="20"/>
  <c r="AD226" i="20"/>
  <c r="AD237" i="20"/>
  <c r="Z247" i="20"/>
  <c r="AD269" i="20"/>
  <c r="AM204" i="20"/>
  <c r="BE216" i="20"/>
  <c r="AO221" i="20"/>
  <c r="AO233" i="20"/>
  <c r="AJ299" i="20"/>
  <c r="BB258" i="20"/>
  <c r="AC239" i="20"/>
  <c r="AM202" i="20"/>
  <c r="AM238" i="20"/>
  <c r="BI222" i="20"/>
  <c r="Z234" i="20"/>
  <c r="AA218" i="20"/>
  <c r="AB220" i="20"/>
  <c r="BI246" i="20"/>
  <c r="BA204" i="20"/>
  <c r="AB284" i="20"/>
  <c r="AC212" i="20"/>
  <c r="BA292" i="20"/>
  <c r="AX228" i="20"/>
  <c r="AN256" i="20"/>
  <c r="AS259" i="20"/>
  <c r="AM206" i="20"/>
  <c r="BA229" i="20"/>
  <c r="BE260" i="20"/>
  <c r="AU249" i="20"/>
  <c r="AC225" i="20"/>
  <c r="BI232" i="20"/>
  <c r="BE266" i="20"/>
  <c r="AN221" i="20"/>
  <c r="BA210" i="20"/>
  <c r="AL244" i="20"/>
  <c r="AG296" i="20"/>
  <c r="BC207" i="20"/>
  <c r="BA241" i="20"/>
  <c r="AK285" i="20"/>
  <c r="AQ283" i="20"/>
  <c r="AK237" i="20"/>
  <c r="AI249" i="20"/>
  <c r="AG256" i="20"/>
  <c r="AD266" i="20"/>
  <c r="BF245" i="20"/>
  <c r="AT231" i="20"/>
  <c r="AV289" i="20"/>
  <c r="AV209" i="20"/>
  <c r="Z277" i="20"/>
  <c r="BF250" i="20"/>
  <c r="AT297" i="20"/>
  <c r="BC229" i="20"/>
  <c r="AX277" i="20"/>
  <c r="AC260" i="20"/>
  <c r="AS272" i="20"/>
  <c r="AI205" i="20"/>
  <c r="AI207" i="20"/>
  <c r="AD236" i="20"/>
  <c r="AM291" i="20"/>
  <c r="AJ200" i="20"/>
  <c r="AV293" i="20"/>
  <c r="AM236" i="20"/>
  <c r="AO291" i="20"/>
  <c r="AW218" i="20"/>
  <c r="AR223" i="20"/>
  <c r="AI258" i="20"/>
  <c r="AC270" i="20"/>
  <c r="AI245" i="20"/>
  <c r="AD231" i="20"/>
  <c r="Z273" i="20"/>
  <c r="AK225" i="20"/>
  <c r="AX261" i="20"/>
  <c r="BE230" i="20"/>
  <c r="BH272" i="20"/>
  <c r="BH213" i="20"/>
  <c r="AH207" i="20"/>
  <c r="AU243" i="20"/>
  <c r="AL287" i="20"/>
  <c r="AF205" i="20"/>
  <c r="AW220" i="20"/>
  <c r="AT256" i="20"/>
  <c r="AU264" i="20"/>
  <c r="AT219" i="20"/>
  <c r="AJ265" i="20"/>
  <c r="AW235" i="20"/>
  <c r="BG290" i="20"/>
  <c r="AG210" i="20"/>
  <c r="AS241" i="20"/>
  <c r="AC285" i="20"/>
  <c r="AY283" i="20"/>
  <c r="AC237" i="20"/>
  <c r="AA249" i="20"/>
  <c r="AO256" i="20"/>
  <c r="AL266" i="20"/>
  <c r="AK253" i="20"/>
  <c r="BH236" i="20"/>
  <c r="AZ289" i="20"/>
  <c r="AA225" i="20"/>
  <c r="AS237" i="20"/>
  <c r="AQ249" i="20"/>
  <c r="BE252" i="20"/>
  <c r="BH297" i="20"/>
  <c r="AA245" i="20"/>
  <c r="AL231" i="20"/>
  <c r="BD289" i="20"/>
  <c r="BB225" i="20"/>
  <c r="AP261" i="20"/>
  <c r="AJ244" i="20"/>
  <c r="AH236" i="20"/>
  <c r="BG229" i="20"/>
  <c r="AE277" i="20"/>
  <c r="AU262" i="20"/>
  <c r="AT271" i="20"/>
  <c r="AW219" i="20"/>
  <c r="AP277" i="20"/>
  <c r="AP233" i="20"/>
  <c r="BF249" i="20"/>
  <c r="AN206" i="20"/>
  <c r="AA227" i="20"/>
  <c r="AV269" i="20"/>
  <c r="AQ270" i="20"/>
  <c r="BD218" i="20"/>
  <c r="AE309" i="20"/>
  <c r="AJ246" i="20"/>
  <c r="BI238" i="20"/>
  <c r="AY248" i="20"/>
  <c r="BB264" i="20"/>
  <c r="BF324" i="20"/>
  <c r="AS230" i="20"/>
  <c r="BF239" i="20"/>
  <c r="AV235" i="20"/>
  <c r="AG269" i="20"/>
  <c r="AA228" i="20"/>
  <c r="AU214" i="20"/>
  <c r="BB224" i="20"/>
  <c r="AE286" i="20"/>
  <c r="BG250" i="20"/>
  <c r="AC231" i="20"/>
  <c r="BA227" i="20"/>
  <c r="AN220" i="20"/>
  <c r="AE218" i="20"/>
  <c r="BH275" i="20"/>
  <c r="AI214" i="20"/>
  <c r="AK227" i="20"/>
  <c r="BA287" i="20"/>
  <c r="Z267" i="20"/>
  <c r="AY272" i="20"/>
  <c r="AR266" i="20"/>
  <c r="BC263" i="20"/>
  <c r="AD222" i="20"/>
  <c r="BG222" i="20"/>
  <c r="AS243" i="20"/>
  <c r="BA231" i="20"/>
  <c r="AF265" i="20"/>
  <c r="AL239" i="20"/>
  <c r="AQ230" i="20"/>
  <c r="AM269" i="20"/>
  <c r="AW232" i="20"/>
  <c r="BA252" i="20"/>
  <c r="AB281" i="20"/>
  <c r="AU236" i="20"/>
  <c r="AO259" i="20"/>
  <c r="AC273" i="20"/>
  <c r="AI289" i="20"/>
  <c r="BD266" i="20"/>
  <c r="AY289" i="20"/>
  <c r="AL258" i="20"/>
  <c r="BI252" i="20"/>
  <c r="AZ214" i="20"/>
  <c r="AT223" i="20"/>
  <c r="AV285" i="20"/>
  <c r="AR293" i="20"/>
  <c r="AX221" i="20"/>
  <c r="AY234" i="20"/>
  <c r="AM207" i="20"/>
  <c r="AQ250" i="20"/>
  <c r="AE248" i="20"/>
  <c r="AI285" i="20"/>
  <c r="AX210" i="20"/>
  <c r="AF285" i="20"/>
  <c r="AR209" i="20"/>
  <c r="AJ206" i="20"/>
  <c r="AO242" i="20"/>
  <c r="AF286" i="20"/>
  <c r="AR217" i="20"/>
  <c r="AR222" i="20"/>
  <c r="AW258" i="20"/>
  <c r="BE270" i="20"/>
  <c r="AE243" i="20"/>
  <c r="AK260" i="20"/>
  <c r="AL236" i="20"/>
  <c r="BD269" i="20"/>
  <c r="BE206" i="20"/>
  <c r="AG293" i="20"/>
  <c r="AA250" i="20"/>
  <c r="AX296" i="20"/>
  <c r="AE227" i="20"/>
  <c r="AC233" i="20"/>
  <c r="BG262" i="20"/>
  <c r="AA275" i="20"/>
  <c r="AY245" i="20"/>
  <c r="AV230" i="20"/>
  <c r="AP273" i="20"/>
  <c r="AV211" i="20"/>
  <c r="AK202" i="20"/>
  <c r="AP257" i="20"/>
  <c r="AL247" i="20"/>
  <c r="BH212" i="20"/>
  <c r="AC265" i="20"/>
  <c r="AP269" i="20"/>
  <c r="AO279" i="20"/>
  <c r="AW245" i="20"/>
  <c r="AJ293" i="20"/>
  <c r="AE244" i="20"/>
  <c r="AW296" i="20"/>
  <c r="AM219" i="20"/>
  <c r="AJ227" i="20"/>
  <c r="BG258" i="20"/>
  <c r="BA270" i="20"/>
  <c r="AR281" i="20"/>
  <c r="AQ273" i="20"/>
  <c r="AJ231" i="20"/>
  <c r="AZ268" i="20"/>
  <c r="AB245" i="20"/>
  <c r="AK236" i="20"/>
  <c r="AT279" i="20"/>
  <c r="AN217" i="20"/>
  <c r="AG208" i="20"/>
  <c r="AD240" i="20"/>
  <c r="AG294" i="20"/>
  <c r="AF202" i="20"/>
  <c r="AS222" i="20"/>
  <c r="AH258" i="20"/>
  <c r="AI266" i="20"/>
  <c r="AE257" i="20"/>
  <c r="AR236" i="20"/>
  <c r="AI230" i="20"/>
  <c r="AE252" i="20"/>
  <c r="BE218" i="20"/>
  <c r="AZ223" i="20"/>
  <c r="AQ258" i="20"/>
  <c r="AK270" i="20"/>
  <c r="AX214" i="20"/>
  <c r="AM241" i="20"/>
  <c r="BI285" i="20"/>
  <c r="BA282" i="20"/>
  <c r="AX232" i="20"/>
  <c r="AN266" i="20"/>
  <c r="AA267" i="20"/>
  <c r="AK282" i="20"/>
  <c r="AC253" i="20"/>
  <c r="AF238" i="20"/>
  <c r="AR289" i="20"/>
  <c r="AF209" i="20"/>
  <c r="AW277" i="20"/>
  <c r="AS236" i="20"/>
  <c r="BB279" i="20"/>
  <c r="AF217" i="20"/>
  <c r="AO208" i="20"/>
  <c r="AL240" i="20"/>
  <c r="AO294" i="20"/>
  <c r="AA213" i="20"/>
  <c r="AO225" i="20"/>
  <c r="AP225" i="20"/>
  <c r="AO227" i="20"/>
  <c r="AV258" i="20"/>
  <c r="BB267" i="20"/>
  <c r="AZ310" i="20"/>
  <c r="AY309" i="20"/>
  <c r="AD355" i="20"/>
  <c r="AI332" i="20"/>
  <c r="BB304" i="20"/>
  <c r="BI377" i="20"/>
  <c r="BA352" i="20"/>
  <c r="AZ332" i="20"/>
  <c r="AJ301" i="20"/>
  <c r="AF374" i="20"/>
  <c r="AI349" i="20"/>
  <c r="BF332" i="20"/>
  <c r="AJ305" i="20"/>
  <c r="BD207" i="20"/>
  <c r="AJ269" i="20"/>
  <c r="AQ289" i="20"/>
  <c r="AA286" i="20"/>
  <c r="AW271" i="20"/>
  <c r="BA290" i="20"/>
  <c r="BD243" i="20"/>
  <c r="AF259" i="20"/>
  <c r="AM260" i="20"/>
  <c r="BE236" i="20"/>
  <c r="Z244" i="20"/>
  <c r="AR268" i="20"/>
  <c r="AT287" i="20"/>
  <c r="AB268" i="20"/>
  <c r="BH280" i="20"/>
  <c r="AT273" i="20"/>
  <c r="AY207" i="20"/>
  <c r="AE293" i="20"/>
  <c r="AW204" i="20"/>
  <c r="AY233" i="20"/>
  <c r="AE219" i="20"/>
  <c r="AY258" i="20"/>
  <c r="BF214" i="20"/>
  <c r="BA285" i="20"/>
  <c r="AZ272" i="20"/>
  <c r="BI272" i="20"/>
  <c r="AA237" i="20"/>
  <c r="AF273" i="20"/>
  <c r="BI213" i="20"/>
  <c r="AG200" i="20"/>
  <c r="AC281" i="20"/>
  <c r="AM279" i="20"/>
  <c r="BA221" i="20"/>
  <c r="AS214" i="20"/>
  <c r="BB248" i="20"/>
  <c r="AI297" i="20"/>
  <c r="BI262" i="20"/>
  <c r="AQ285" i="20"/>
  <c r="AV273" i="20"/>
  <c r="AA289" i="20"/>
  <c r="AP214" i="20"/>
  <c r="AU241" i="20"/>
  <c r="AD285" i="20"/>
  <c r="AS282" i="20"/>
  <c r="AE237" i="20"/>
  <c r="AB249" i="20"/>
  <c r="AG252" i="20"/>
  <c r="AY296" i="20"/>
  <c r="AZ261" i="20"/>
  <c r="BD250" i="20"/>
  <c r="AH256" i="20"/>
  <c r="AV241" i="20"/>
  <c r="BH249" i="20"/>
  <c r="AX250" i="20"/>
  <c r="AX269" i="20"/>
  <c r="BE210" i="20"/>
  <c r="AZ207" i="20"/>
  <c r="AM252" i="20"/>
  <c r="BE264" i="20"/>
  <c r="AF207" i="20"/>
  <c r="AQ233" i="20"/>
  <c r="AF262" i="20"/>
  <c r="BE276" i="20"/>
  <c r="AH226" i="20"/>
  <c r="AN249" i="20"/>
  <c r="AO236" i="20"/>
  <c r="AQ291" i="20"/>
  <c r="BE244" i="20"/>
  <c r="AX297" i="20"/>
  <c r="BE271" i="20"/>
  <c r="BE295" i="20"/>
  <c r="AI261" i="20"/>
  <c r="BI260" i="20"/>
  <c r="AO274" i="20"/>
  <c r="AP205" i="20"/>
  <c r="AL245" i="20"/>
  <c r="AS269" i="20"/>
  <c r="AU272" i="20"/>
  <c r="AD223" i="20"/>
  <c r="AU293" i="20"/>
  <c r="AY238" i="20"/>
  <c r="AY294" i="20"/>
  <c r="BB240" i="20"/>
  <c r="BF258" i="20"/>
  <c r="AH252" i="20"/>
  <c r="AR276" i="20"/>
  <c r="BD223" i="20"/>
  <c r="BD249" i="20"/>
  <c r="BE232" i="20"/>
  <c r="AA291" i="20"/>
  <c r="AN245" i="20"/>
  <c r="AC257" i="20"/>
  <c r="BI273" i="20"/>
  <c r="AR275" i="20"/>
  <c r="AQ274" i="20"/>
  <c r="AU295" i="20"/>
  <c r="AC217" i="20"/>
  <c r="AN209" i="20"/>
  <c r="AW223" i="20"/>
  <c r="BH256" i="20"/>
  <c r="AD267" i="20"/>
  <c r="AQ229" i="20"/>
  <c r="BF223" i="20"/>
  <c r="BD281" i="20"/>
  <c r="AW274" i="20"/>
  <c r="AH205" i="20"/>
  <c r="AL253" i="20"/>
  <c r="AK269" i="20"/>
  <c r="BC272" i="20"/>
  <c r="AZ225" i="20"/>
  <c r="AG249" i="20"/>
  <c r="BG213" i="20"/>
  <c r="AJ210" i="20"/>
  <c r="BA244" i="20"/>
  <c r="AF290" i="20"/>
  <c r="AL325" i="20"/>
  <c r="BI324" i="20"/>
  <c r="AH370" i="20"/>
  <c r="BA351" i="20"/>
  <c r="AJ340" i="20"/>
  <c r="AZ389" i="20"/>
  <c r="AN394" i="20"/>
  <c r="AM351" i="20"/>
  <c r="AO336" i="20"/>
  <c r="AD389" i="20"/>
  <c r="AV386" i="20"/>
  <c r="AK351" i="20"/>
  <c r="BE340" i="20"/>
  <c r="BD270" i="20"/>
  <c r="AG275" i="20"/>
  <c r="BD209" i="20"/>
  <c r="AB217" i="20"/>
  <c r="AF222" i="20"/>
  <c r="AH261" i="20"/>
  <c r="BA295" i="20"/>
  <c r="BA280" i="20"/>
  <c r="AW291" i="20"/>
  <c r="AA271" i="20"/>
  <c r="AP276" i="20"/>
  <c r="AI209" i="20"/>
  <c r="BD229" i="20"/>
  <c r="AE209" i="20"/>
  <c r="AN229" i="20"/>
  <c r="AN274" i="20"/>
  <c r="AV242" i="20"/>
  <c r="AB256" i="20"/>
  <c r="AH281" i="20"/>
  <c r="Z281" i="20"/>
  <c r="Z226" i="20"/>
  <c r="AG236" i="20"/>
  <c r="AF245" i="20"/>
  <c r="BA273" i="20"/>
  <c r="AV296" i="20"/>
  <c r="AI287" i="20"/>
  <c r="BE253" i="20"/>
  <c r="AZ231" i="20"/>
  <c r="AU205" i="20"/>
  <c r="AK222" i="20"/>
  <c r="Z258" i="20"/>
  <c r="AA266" i="20"/>
  <c r="AN214" i="20"/>
  <c r="AY265" i="20"/>
  <c r="Z269" i="20"/>
  <c r="BE279" i="20"/>
  <c r="BD286" i="20"/>
  <c r="BA272" i="20"/>
  <c r="AU291" i="20"/>
  <c r="AI270" i="20"/>
  <c r="AV245" i="20"/>
  <c r="AK257" i="20"/>
  <c r="AD273" i="20"/>
  <c r="AJ275" i="20"/>
  <c r="BH253" i="20"/>
  <c r="AN238" i="20"/>
  <c r="AJ289" i="20"/>
  <c r="BC209" i="20"/>
  <c r="AO277" i="20"/>
  <c r="BA236" i="20"/>
  <c r="AJ280" i="20"/>
  <c r="AS252" i="20"/>
  <c r="AJ281" i="20"/>
  <c r="AI273" i="20"/>
  <c r="AP244" i="20"/>
  <c r="AH218" i="20"/>
  <c r="BH241" i="20"/>
  <c r="AR285" i="20"/>
  <c r="AW284" i="20"/>
  <c r="AR237" i="20"/>
  <c r="AP249" i="20"/>
  <c r="AG260" i="20"/>
  <c r="AP268" i="20"/>
  <c r="Z245" i="20"/>
  <c r="AR232" i="20"/>
  <c r="AU289" i="20"/>
  <c r="AU209" i="20"/>
  <c r="AK280" i="20"/>
  <c r="BD225" i="20"/>
  <c r="AW205" i="20"/>
  <c r="AB279" i="20"/>
  <c r="BE277" i="20"/>
  <c r="BD251" i="20"/>
  <c r="AL297" i="20"/>
  <c r="AR208" i="20"/>
  <c r="AX293" i="20"/>
  <c r="AG247" i="20"/>
  <c r="AK296" i="20"/>
  <c r="AM223" i="20"/>
  <c r="AU233" i="20"/>
  <c r="BB262" i="20"/>
  <c r="AO272" i="20"/>
  <c r="AE273" i="20"/>
  <c r="AC289" i="20"/>
  <c r="BE283" i="20"/>
  <c r="AW264" i="20"/>
  <c r="AP245" i="20"/>
  <c r="AB232" i="20"/>
  <c r="AF289" i="20"/>
  <c r="AR225" i="20"/>
  <c r="AF261" i="20"/>
  <c r="BH244" i="20"/>
  <c r="Z240" i="20"/>
  <c r="AS225" i="20"/>
  <c r="AY209" i="20"/>
  <c r="AI229" i="20"/>
  <c r="Z218" i="20"/>
  <c r="AD213" i="20"/>
  <c r="AX207" i="20"/>
  <c r="AC244" i="20"/>
  <c r="BB287" i="20"/>
  <c r="AA217" i="20"/>
  <c r="AG216" i="20"/>
  <c r="AD252" i="20"/>
  <c r="AD297" i="20"/>
  <c r="AZ208" i="20"/>
  <c r="AP293" i="20"/>
  <c r="AO247" i="20"/>
  <c r="AC296" i="20"/>
  <c r="AD255" i="20"/>
  <c r="AN277" i="20"/>
  <c r="AK205" i="20"/>
  <c r="AY203" i="20"/>
  <c r="AA281" i="20"/>
  <c r="BE282" i="20"/>
  <c r="AM317" i="20"/>
  <c r="AZ317" i="20"/>
  <c r="AS381" i="20"/>
  <c r="BH336" i="20"/>
  <c r="AW315" i="20"/>
  <c r="AH421" i="20"/>
  <c r="BI416" i="20"/>
  <c r="AW359" i="20"/>
  <c r="AU312" i="20"/>
  <c r="AV234" i="20"/>
  <c r="AU245" i="20"/>
  <c r="AG207" i="20"/>
  <c r="BH222" i="20"/>
  <c r="AV233" i="20"/>
  <c r="AL251" i="20"/>
  <c r="AG295" i="20"/>
  <c r="AG267" i="20"/>
  <c r="AY271" i="20"/>
  <c r="AG292" i="20"/>
  <c r="AQ209" i="20"/>
  <c r="AZ213" i="20"/>
  <c r="AH209" i="20"/>
  <c r="BD213" i="20"/>
  <c r="AE217" i="20"/>
  <c r="AD296" i="20"/>
  <c r="AO250" i="20"/>
  <c r="AG214" i="20"/>
  <c r="AW256" i="20"/>
  <c r="AW243" i="20"/>
  <c r="AI219" i="20"/>
  <c r="AO300" i="20"/>
  <c r="AM265" i="20"/>
  <c r="BE275" i="20"/>
  <c r="AM243" i="20"/>
  <c r="AD248" i="20"/>
  <c r="BF293" i="20"/>
  <c r="AN294" i="20"/>
  <c r="BH200" i="20"/>
  <c r="BC293" i="20"/>
  <c r="AQ238" i="20"/>
  <c r="AQ294" i="20"/>
  <c r="AM211" i="20"/>
  <c r="AJ211" i="20"/>
  <c r="BC252" i="20"/>
  <c r="AK266" i="20"/>
  <c r="BE272" i="20"/>
  <c r="AA287" i="20"/>
  <c r="AV225" i="20"/>
  <c r="AR271" i="20"/>
  <c r="AN261" i="20"/>
  <c r="AZ244" i="20"/>
  <c r="AX236" i="20"/>
  <c r="BF209" i="20"/>
  <c r="BE223" i="20"/>
  <c r="AF258" i="20"/>
  <c r="AL267" i="20"/>
  <c r="AH229" i="20"/>
  <c r="AB226" i="20"/>
  <c r="AV281" i="20"/>
  <c r="BE274" i="20"/>
  <c r="AE285" i="20"/>
  <c r="AG248" i="20"/>
  <c r="BB297" i="20"/>
  <c r="AG279" i="20"/>
  <c r="BA245" i="20"/>
  <c r="AY257" i="20"/>
  <c r="AR273" i="20"/>
  <c r="AF225" i="20"/>
  <c r="AI253" i="20"/>
  <c r="AJ240" i="20"/>
  <c r="AX289" i="20"/>
  <c r="BI209" i="20"/>
  <c r="AG211" i="20"/>
  <c r="AZ252" i="20"/>
  <c r="AX260" i="20"/>
  <c r="Z229" i="20"/>
  <c r="AL295" i="20"/>
  <c r="BB207" i="20"/>
  <c r="AW237" i="20"/>
  <c r="BF229" i="20"/>
  <c r="AX223" i="20"/>
  <c r="AY230" i="20"/>
  <c r="AI286" i="20"/>
  <c r="AE203" i="20"/>
  <c r="BE233" i="20"/>
  <c r="BC285" i="20"/>
  <c r="AY279" i="20"/>
  <c r="BD237" i="20"/>
  <c r="AS249" i="20"/>
  <c r="AO244" i="20"/>
  <c r="BA294" i="20"/>
  <c r="BE294" i="20"/>
  <c r="BG266" i="20"/>
  <c r="AC229" i="20"/>
  <c r="AL225" i="20"/>
  <c r="AW207" i="20"/>
  <c r="AJ252" i="20"/>
  <c r="AH260" i="20"/>
  <c r="AV229" i="20"/>
  <c r="BH277" i="20"/>
  <c r="BC231" i="20"/>
  <c r="AD275" i="20"/>
  <c r="AF210" i="20"/>
  <c r="BB223" i="20"/>
  <c r="AO214" i="20"/>
  <c r="BF219" i="20"/>
  <c r="BI205" i="20"/>
  <c r="AA203" i="20"/>
  <c r="AY281" i="20"/>
  <c r="AG282" i="20"/>
  <c r="AJ221" i="20"/>
  <c r="AH265" i="20"/>
  <c r="AG231" i="20"/>
  <c r="AQ286" i="20"/>
  <c r="AM203" i="20"/>
  <c r="AO237" i="20"/>
  <c r="AU285" i="20"/>
  <c r="BG279" i="20"/>
  <c r="AJ264" i="20"/>
  <c r="AB293" i="20"/>
  <c r="AJ204" i="20"/>
  <c r="AW224" i="20"/>
  <c r="AL260" i="20"/>
  <c r="AM268" i="20"/>
  <c r="AL359" i="20"/>
  <c r="BA301" i="20"/>
  <c r="AJ397" i="20"/>
  <c r="AG305" i="20"/>
  <c r="AX338" i="20"/>
  <c r="BC345" i="20"/>
  <c r="AE430" i="20"/>
  <c r="AW301" i="20"/>
  <c r="AB337" i="20"/>
  <c r="AG344" i="20"/>
  <c r="AR430" i="20"/>
  <c r="AW305" i="20"/>
  <c r="AK217" i="20"/>
  <c r="AR257" i="20"/>
  <c r="BB251" i="20"/>
  <c r="AH250" i="20"/>
  <c r="AE260" i="20"/>
  <c r="AX256" i="20"/>
  <c r="AL205" i="20"/>
  <c r="AR200" i="20"/>
  <c r="BC219" i="20"/>
  <c r="AM245" i="20"/>
  <c r="BG253" i="20"/>
  <c r="AO223" i="20"/>
  <c r="AJ253" i="20"/>
  <c r="Z261" i="20"/>
  <c r="AS277" i="20"/>
  <c r="AT225" i="20"/>
  <c r="AT236" i="20"/>
  <c r="AU235" i="20"/>
  <c r="AJ205" i="20"/>
  <c r="AN262" i="20"/>
  <c r="BH265" i="20"/>
  <c r="AI290" i="20"/>
  <c r="AJ203" i="20"/>
  <c r="AI263" i="20"/>
  <c r="BA262" i="20"/>
  <c r="AZ273" i="20"/>
  <c r="Z233" i="20"/>
  <c r="AM272" i="20"/>
  <c r="BD222" i="20"/>
  <c r="BC233" i="20"/>
  <c r="BC260" i="20"/>
  <c r="AG272" i="20"/>
  <c r="AX218" i="20"/>
  <c r="AR241" i="20"/>
  <c r="AB285" i="20"/>
  <c r="AK213" i="20"/>
  <c r="BG217" i="20"/>
  <c r="AA205" i="20"/>
  <c r="AF206" i="20"/>
  <c r="AA209" i="20"/>
  <c r="AC277" i="20"/>
  <c r="AU231" i="20"/>
  <c r="BD274" i="20"/>
  <c r="AJ213" i="20"/>
  <c r="BF207" i="20"/>
  <c r="AK244" i="20"/>
  <c r="AZ288" i="20"/>
  <c r="BF217" i="20"/>
  <c r="AO216" i="20"/>
  <c r="AL252" i="20"/>
  <c r="AM297" i="20"/>
  <c r="AQ295" i="20"/>
  <c r="AS280" i="20"/>
  <c r="AI225" i="20"/>
  <c r="AB275" i="20"/>
  <c r="AK261" i="20"/>
  <c r="AT247" i="20"/>
  <c r="AX244" i="20"/>
  <c r="AG225" i="20"/>
  <c r="AV277" i="20"/>
  <c r="AB260" i="20"/>
  <c r="AF270" i="20"/>
  <c r="AU213" i="20"/>
  <c r="BH202" i="20"/>
  <c r="BC239" i="20"/>
  <c r="AD283" i="20"/>
  <c r="BB205" i="20"/>
  <c r="AC221" i="20"/>
  <c r="AH253" i="20"/>
  <c r="AD261" i="20"/>
  <c r="AI217" i="20"/>
  <c r="AP265" i="20"/>
  <c r="AO255" i="20"/>
  <c r="AQ267" i="20"/>
  <c r="BF210" i="20"/>
  <c r="BC257" i="20"/>
  <c r="BC273" i="20"/>
  <c r="Z272" i="20"/>
  <c r="AM253" i="20"/>
  <c r="BB235" i="20"/>
  <c r="BA289" i="20"/>
  <c r="BA209" i="20"/>
  <c r="AX272" i="20"/>
  <c r="AQ225" i="20"/>
  <c r="AW210" i="20"/>
  <c r="BB229" i="20"/>
  <c r="AR202" i="20"/>
  <c r="AM239" i="20"/>
  <c r="AV282" i="20"/>
  <c r="AL217" i="20"/>
  <c r="AZ218" i="20"/>
  <c r="AW254" i="20"/>
  <c r="AJ297" i="20"/>
  <c r="BF261" i="20"/>
  <c r="BE219" i="20"/>
  <c r="AH277" i="20"/>
  <c r="AC241" i="20"/>
  <c r="AT203" i="20"/>
  <c r="BG223" i="20"/>
  <c r="AV259" i="20"/>
  <c r="AW267" i="20"/>
  <c r="AB216" i="20"/>
  <c r="AB219" i="20"/>
  <c r="AW255" i="20"/>
  <c r="AY267" i="20"/>
  <c r="AF211" i="20"/>
  <c r="AU257" i="20"/>
  <c r="AU273" i="20"/>
  <c r="AU225" i="20"/>
  <c r="AT229" i="20"/>
  <c r="AJ260" i="20"/>
  <c r="AL227" i="20"/>
  <c r="AS293" i="20"/>
  <c r="AI242" i="20"/>
  <c r="AH295" i="20"/>
  <c r="AD343" i="20"/>
  <c r="AE328" i="20"/>
  <c r="AJ432" i="20"/>
  <c r="BH329" i="20"/>
  <c r="AR341" i="20"/>
  <c r="BC365" i="20"/>
  <c r="Z386" i="20"/>
  <c r="AW329" i="20"/>
  <c r="BB338" i="20"/>
  <c r="AG364" i="20"/>
  <c r="AX378" i="20"/>
  <c r="AR329" i="20"/>
  <c r="AV347" i="20"/>
  <c r="BF246" i="20"/>
  <c r="AK273" i="20"/>
  <c r="AT258" i="20"/>
  <c r="BF297" i="20"/>
  <c r="AQ271" i="20"/>
  <c r="AW229" i="20"/>
  <c r="AD203" i="20"/>
  <c r="AN222" i="20"/>
  <c r="AX226" i="20"/>
  <c r="AE261" i="20"/>
  <c r="AT257" i="20"/>
  <c r="AP207" i="20"/>
  <c r="AW227" i="20"/>
  <c r="AW203" i="20"/>
  <c r="AB218" i="20"/>
  <c r="BD217" i="20"/>
  <c r="AR231" i="20"/>
  <c r="AQ254" i="20"/>
  <c r="AG241" i="20"/>
  <c r="AG290" i="20"/>
  <c r="AB227" i="20"/>
  <c r="AS270" i="20"/>
  <c r="AE241" i="20"/>
  <c r="AA283" i="20"/>
  <c r="AD287" i="20"/>
  <c r="BG297" i="20"/>
  <c r="AF257" i="20"/>
  <c r="AS296" i="20"/>
  <c r="AE223" i="20"/>
  <c r="BA249" i="20"/>
  <c r="AG244" i="20"/>
  <c r="AS294" i="20"/>
  <c r="AK245" i="20"/>
  <c r="AI257" i="20"/>
  <c r="AB273" i="20"/>
  <c r="BC223" i="20"/>
  <c r="AN219" i="20"/>
  <c r="AQ237" i="20"/>
  <c r="AY253" i="20"/>
  <c r="AT217" i="20"/>
  <c r="AR218" i="20"/>
  <c r="AO254" i="20"/>
  <c r="BE296" i="20"/>
  <c r="BA205" i="20"/>
  <c r="AI203" i="20"/>
  <c r="AQ281" i="20"/>
  <c r="AO282" i="20"/>
  <c r="AB221" i="20"/>
  <c r="Z265" i="20"/>
  <c r="AO231" i="20"/>
  <c r="AY286" i="20"/>
  <c r="AO280" i="20"/>
  <c r="AW295" i="20"/>
  <c r="AZ212" i="20"/>
  <c r="AY229" i="20"/>
  <c r="AQ277" i="20"/>
  <c r="AO234" i="20"/>
  <c r="AZ276" i="20"/>
  <c r="AX213" i="20"/>
  <c r="AP211" i="20"/>
  <c r="AC248" i="20"/>
  <c r="AT291" i="20"/>
  <c r="AG217" i="20"/>
  <c r="AX227" i="20"/>
  <c r="AT281" i="20"/>
  <c r="BA276" i="20"/>
  <c r="AN237" i="20"/>
  <c r="AZ245" i="20"/>
  <c r="AO228" i="20"/>
  <c r="AZ293" i="20"/>
  <c r="AR221" i="20"/>
  <c r="AI241" i="20"/>
  <c r="BF285" i="20"/>
  <c r="AY287" i="20"/>
  <c r="BF237" i="20"/>
  <c r="AD243" i="20"/>
  <c r="Z232" i="20"/>
  <c r="AJ209" i="20"/>
  <c r="AG219" i="20"/>
  <c r="AT255" i="20"/>
  <c r="AZ264" i="20"/>
  <c r="BE213" i="20"/>
  <c r="BD202" i="20"/>
  <c r="BB261" i="20"/>
  <c r="AY277" i="20"/>
  <c r="AP229" i="20"/>
  <c r="AH227" i="20"/>
  <c r="AE281" i="20"/>
  <c r="AK276" i="20"/>
  <c r="BC221" i="20"/>
  <c r="AI211" i="20"/>
  <c r="BB244" i="20"/>
  <c r="BF296" i="20"/>
  <c r="BD265" i="20"/>
  <c r="BB293" i="20"/>
  <c r="BC235" i="20"/>
  <c r="BI256" i="20"/>
  <c r="AV226" i="20"/>
  <c r="AD293" i="20"/>
  <c r="AU240" i="20"/>
  <c r="BF295" i="20"/>
  <c r="AH222" i="20"/>
  <c r="AA241" i="20"/>
  <c r="AX285" i="20"/>
  <c r="AG288" i="20"/>
  <c r="AX237" i="20"/>
  <c r="AL243" i="20"/>
  <c r="AH232" i="20"/>
  <c r="BI229" i="20"/>
  <c r="AI277" i="20"/>
  <c r="AM244" i="20"/>
  <c r="AU227" i="20"/>
  <c r="AZ233" i="20"/>
  <c r="AQ262" i="20"/>
  <c r="AQ275" i="20"/>
  <c r="AA320" i="20"/>
  <c r="AE341" i="20"/>
  <c r="AG356" i="20"/>
  <c r="BF321" i="20"/>
  <c r="AF341" i="20"/>
  <c r="AG381" i="20"/>
  <c r="AY386" i="20"/>
  <c r="AR320" i="20"/>
  <c r="AW337" i="20"/>
  <c r="AF397" i="20"/>
  <c r="AG383" i="20"/>
  <c r="AL323" i="20"/>
  <c r="BE341" i="20"/>
  <c r="AC297" i="20"/>
  <c r="AO205" i="20"/>
  <c r="AA229" i="20"/>
  <c r="AT207" i="20"/>
  <c r="AV223" i="20"/>
  <c r="BA277" i="20"/>
  <c r="AS202" i="20"/>
  <c r="AN293" i="20"/>
  <c r="AZ227" i="20"/>
  <c r="AJ257" i="20"/>
  <c r="AT239" i="20"/>
  <c r="AZ256" i="20"/>
  <c r="AD239" i="20"/>
  <c r="AT251" i="20"/>
  <c r="BA257" i="20"/>
  <c r="BF205" i="20"/>
  <c r="AF294" i="20"/>
  <c r="AR214" i="20"/>
  <c r="AL257" i="20"/>
  <c r="AI296" i="20"/>
  <c r="AV249" i="20"/>
  <c r="AI291" i="20"/>
  <c r="BH257" i="20"/>
  <c r="BA225" i="20"/>
  <c r="AK274" i="20"/>
  <c r="AT266" i="20"/>
  <c r="BD242" i="20"/>
  <c r="AQ279" i="20"/>
  <c r="BD227" i="20"/>
  <c r="AT235" i="20"/>
  <c r="BI289" i="20"/>
  <c r="AX225" i="20"/>
  <c r="BD261" i="20"/>
  <c r="AB248" i="20"/>
  <c r="AH248" i="20"/>
  <c r="BH206" i="20"/>
  <c r="Z223" i="20"/>
  <c r="AQ207" i="20"/>
  <c r="BA226" i="20"/>
  <c r="AF221" i="20"/>
  <c r="AA211" i="20"/>
  <c r="AT244" i="20"/>
  <c r="AR296" i="20"/>
  <c r="BB203" i="20"/>
  <c r="AG224" i="20"/>
  <c r="BD259" i="20"/>
  <c r="BE267" i="20"/>
  <c r="AJ216" i="20"/>
  <c r="AJ219" i="20"/>
  <c r="AE256" i="20"/>
  <c r="BG267" i="20"/>
  <c r="AT205" i="20"/>
  <c r="BH221" i="20"/>
  <c r="AT261" i="20"/>
  <c r="BH217" i="20"/>
  <c r="AB222" i="20"/>
  <c r="AG258" i="20"/>
  <c r="AO270" i="20"/>
  <c r="AB205" i="20"/>
  <c r="AK206" i="20"/>
  <c r="AD232" i="20"/>
  <c r="AO290" i="20"/>
  <c r="AP221" i="20"/>
  <c r="AQ219" i="20"/>
  <c r="AN255" i="20"/>
  <c r="AG263" i="20"/>
  <c r="AC202" i="20"/>
  <c r="AX257" i="20"/>
  <c r="AN242" i="20"/>
  <c r="AT259" i="20"/>
  <c r="BE214" i="20"/>
  <c r="Z257" i="20"/>
  <c r="BF273" i="20"/>
  <c r="AD225" i="20"/>
  <c r="BC261" i="20"/>
  <c r="AW289" i="20"/>
  <c r="AB272" i="20"/>
  <c r="BA213" i="20"/>
  <c r="AR206" i="20"/>
  <c r="AW242" i="20"/>
  <c r="AN286" i="20"/>
  <c r="AH237" i="20"/>
  <c r="BA253" i="20"/>
  <c r="BF265" i="20"/>
  <c r="AR207" i="20"/>
  <c r="BF221" i="20"/>
  <c r="AA219" i="20"/>
  <c r="AX254" i="20"/>
  <c r="BC297" i="20"/>
  <c r="AL211" i="20"/>
  <c r="AU265" i="20"/>
  <c r="BG269" i="20"/>
  <c r="AW275" i="20"/>
  <c r="BB243" i="20"/>
  <c r="AJ256" i="20"/>
  <c r="AY254" i="20"/>
  <c r="AZ285" i="20"/>
  <c r="BE226" i="20"/>
  <c r="AK233" i="20"/>
  <c r="AC262" i="20"/>
  <c r="BI274" i="20"/>
  <c r="BG245" i="20"/>
  <c r="BE257" i="20"/>
  <c r="AX273" i="20"/>
  <c r="BI225" i="20"/>
  <c r="BI261" i="20"/>
  <c r="AG230" i="20"/>
  <c r="AJ272" i="20"/>
  <c r="Z225" i="20"/>
  <c r="AW234" i="20"/>
  <c r="AN270" i="20"/>
  <c r="BA237" i="20"/>
  <c r="AY249" i="20"/>
  <c r="AW252" i="20"/>
  <c r="AR297" i="20"/>
  <c r="BF309" i="20"/>
  <c r="AT398" i="20"/>
  <c r="AP303" i="20"/>
  <c r="AO302" i="20"/>
  <c r="AT347" i="20"/>
  <c r="AF350" i="20"/>
  <c r="AB302" i="20"/>
  <c r="BC299" i="20"/>
  <c r="AV341" i="20"/>
  <c r="BD210" i="20"/>
  <c r="AB253" i="20"/>
  <c r="AP223" i="20"/>
  <c r="AG228" i="20"/>
  <c r="BE241" i="20"/>
  <c r="AK210" i="20"/>
  <c r="AQ223" i="20"/>
  <c r="AN233" i="20"/>
  <c r="BC249" i="20"/>
  <c r="BD246" i="20"/>
  <c r="AL259" i="20"/>
  <c r="BC243" i="20"/>
  <c r="BD258" i="20"/>
  <c r="AO238" i="20"/>
  <c r="AE231" i="20"/>
  <c r="Z253" i="20"/>
  <c r="BC291" i="20"/>
  <c r="AG250" i="20"/>
  <c r="AC206" i="20"/>
  <c r="AW276" i="20"/>
  <c r="BF254" i="20"/>
  <c r="AT211" i="20"/>
  <c r="AY269" i="20"/>
  <c r="AW230" i="20"/>
  <c r="AS260" i="20"/>
  <c r="BE202" i="20"/>
  <c r="AY246" i="20"/>
  <c r="AZ271" i="20"/>
  <c r="AU253" i="20"/>
  <c r="AL255" i="20"/>
  <c r="AR264" i="20"/>
  <c r="AJ229" i="20"/>
  <c r="AA277" i="20"/>
  <c r="BE234" i="20"/>
  <c r="AF278" i="20"/>
  <c r="AE233" i="20"/>
  <c r="BG241" i="20"/>
  <c r="AV257" i="20"/>
  <c r="BB239" i="20"/>
  <c r="AD211" i="20"/>
  <c r="BC265" i="20"/>
  <c r="AB269" i="20"/>
  <c r="AO275" i="20"/>
  <c r="BD226" i="20"/>
  <c r="BI293" i="20"/>
  <c r="BC240" i="20"/>
  <c r="AX295" i="20"/>
  <c r="AP222" i="20"/>
  <c r="BF241" i="20"/>
  <c r="AP285" i="20"/>
  <c r="AU217" i="20"/>
  <c r="AF237" i="20"/>
  <c r="AR245" i="20"/>
  <c r="AK265" i="20"/>
  <c r="AD221" i="20"/>
  <c r="AC214" i="20"/>
  <c r="AL248" i="20"/>
  <c r="AY297" i="20"/>
  <c r="AV206" i="20"/>
  <c r="AI227" i="20"/>
  <c r="AN269" i="20"/>
  <c r="AY270" i="20"/>
  <c r="AD219" i="20"/>
  <c r="AL265" i="20"/>
  <c r="AG235" i="20"/>
  <c r="AQ290" i="20"/>
  <c r="AC249" i="20"/>
  <c r="AP250" i="20"/>
  <c r="AE269" i="20"/>
  <c r="AO243" i="20"/>
  <c r="Z222" i="20"/>
  <c r="AN250" i="20"/>
  <c r="AX252" i="20"/>
  <c r="AX229" i="20"/>
  <c r="AT277" i="20"/>
  <c r="BE250" i="20"/>
  <c r="AV294" i="20"/>
  <c r="AM205" i="20"/>
  <c r="AO200" i="20"/>
  <c r="BH281" i="20"/>
  <c r="AU279" i="20"/>
  <c r="AC210" i="20"/>
  <c r="AI223" i="20"/>
  <c r="BH248" i="20"/>
  <c r="AG234" i="20"/>
  <c r="AV218" i="20"/>
  <c r="AO265" i="20"/>
  <c r="BC232" i="20"/>
  <c r="AA290" i="20"/>
  <c r="AE207" i="20"/>
  <c r="AB203" i="20"/>
  <c r="AI250" i="20"/>
  <c r="AA263" i="20"/>
  <c r="BH269" i="20"/>
  <c r="AW239" i="20"/>
  <c r="AD279" i="20"/>
  <c r="AG270" i="20"/>
  <c r="AM237" i="20"/>
  <c r="AJ249" i="20"/>
  <c r="BE248" i="20"/>
  <c r="AL296" i="20"/>
  <c r="AA261" i="20"/>
  <c r="AV250" i="20"/>
  <c r="Z256" i="20"/>
  <c r="AO229" i="20"/>
  <c r="AL277" i="20"/>
  <c r="AC252" i="20"/>
  <c r="BD294" i="20"/>
  <c r="AK229" i="20"/>
  <c r="BH276" i="20"/>
  <c r="BC296" i="20"/>
  <c r="AR253" i="20"/>
  <c r="BD238" i="20"/>
  <c r="BG289" i="20"/>
  <c r="BH300" i="20"/>
  <c r="AT331" i="20"/>
  <c r="AT341" i="20"/>
  <c r="AJ318" i="20"/>
  <c r="AQ317" i="20"/>
  <c r="AK363" i="20"/>
  <c r="AJ385" i="20"/>
  <c r="AV316" i="20"/>
  <c r="AC316" i="20"/>
  <c r="BB363" i="20"/>
  <c r="BA385" i="20"/>
  <c r="AZ318" i="20"/>
  <c r="BG317" i="20"/>
  <c r="BA421" i="20"/>
  <c r="AD347" i="20"/>
  <c r="AV350" i="20"/>
  <c r="AF304" i="20"/>
  <c r="AM303" i="20"/>
  <c r="BI347" i="20"/>
  <c r="BD350" i="20"/>
  <c r="AW336" i="20"/>
  <c r="AR309" i="20"/>
  <c r="AQ377" i="20"/>
  <c r="AG358" i="20"/>
  <c r="AG304" i="20"/>
  <c r="AZ309" i="20"/>
  <c r="AI377" i="20"/>
  <c r="AF213" i="20"/>
  <c r="AB213" i="20"/>
  <c r="AB209" i="20"/>
  <c r="AF277" i="20"/>
  <c r="AR260" i="20"/>
  <c r="AV270" i="20"/>
  <c r="AN312" i="20"/>
  <c r="BC311" i="20"/>
  <c r="AR355" i="20"/>
  <c r="AT332" i="20"/>
  <c r="AT308" i="20"/>
  <c r="AJ377" i="20"/>
  <c r="AA357" i="20"/>
  <c r="AA332" i="20"/>
  <c r="AB305" i="20"/>
  <c r="BA377" i="20"/>
  <c r="AA353" i="20"/>
  <c r="AD332" i="20"/>
  <c r="AB309" i="20"/>
  <c r="BG377" i="20"/>
  <c r="AQ357" i="20"/>
  <c r="AV332" i="20"/>
  <c r="AJ309" i="20"/>
  <c r="AY377" i="20"/>
  <c r="AY357" i="20"/>
  <c r="AT336" i="20"/>
  <c r="AW323" i="20"/>
  <c r="BC432" i="20"/>
  <c r="BE416" i="20"/>
  <c r="AL336" i="20"/>
  <c r="AE324" i="20"/>
  <c r="AU432" i="20"/>
  <c r="BE203" i="20"/>
  <c r="AN207" i="20"/>
  <c r="BC217" i="20"/>
  <c r="AW208" i="20"/>
  <c r="AT240" i="20"/>
  <c r="AW294" i="20"/>
  <c r="AM325" i="20"/>
  <c r="AJ325" i="20"/>
  <c r="AH381" i="20"/>
  <c r="AU336" i="20"/>
  <c r="AS321" i="20"/>
  <c r="BD432" i="20"/>
  <c r="AX416" i="20"/>
  <c r="AA336" i="20"/>
  <c r="AO319" i="20"/>
  <c r="BF421" i="20"/>
  <c r="AB416" i="20"/>
  <c r="AE336" i="20"/>
  <c r="AG323" i="20"/>
  <c r="AN432" i="20"/>
  <c r="AH416" i="20"/>
  <c r="BB336" i="20"/>
  <c r="AO323" i="20"/>
  <c r="AF432" i="20"/>
  <c r="Z416" i="20"/>
  <c r="AH309" i="20"/>
  <c r="AK398" i="20"/>
  <c r="BH370" i="20"/>
  <c r="AO371" i="20"/>
  <c r="AP309" i="20"/>
  <c r="AB398" i="20"/>
  <c r="BC373" i="20"/>
  <c r="BC264" i="20"/>
  <c r="BG249" i="20"/>
  <c r="BB211" i="20"/>
  <c r="AR203" i="20"/>
  <c r="AY250" i="20"/>
  <c r="AQ263" i="20"/>
  <c r="AG301" i="20"/>
  <c r="AV335" i="20"/>
  <c r="BA342" i="20"/>
  <c r="AR308" i="20"/>
  <c r="AL398" i="20"/>
  <c r="AO369" i="20"/>
  <c r="BE367" i="20"/>
  <c r="Z305" i="20"/>
  <c r="AN398" i="20"/>
  <c r="AJ369" i="20"/>
  <c r="AW404" i="20"/>
  <c r="BH308" i="20"/>
  <c r="BH398" i="20"/>
  <c r="AB370" i="20"/>
  <c r="BC368" i="20"/>
  <c r="Z309" i="20"/>
  <c r="AU398" i="20"/>
  <c r="AR370" i="20"/>
  <c r="AX311" i="20"/>
  <c r="AE311" i="20"/>
  <c r="AC355" i="20"/>
  <c r="AP365" i="20"/>
  <c r="BF311" i="20"/>
  <c r="AM311" i="20"/>
  <c r="BH355" i="20"/>
  <c r="AZ248" i="20"/>
  <c r="AB211" i="20"/>
  <c r="AO260" i="20"/>
  <c r="BF218" i="20"/>
  <c r="AJ241" i="20"/>
  <c r="BG285" i="20"/>
  <c r="AS286" i="20"/>
  <c r="AF329" i="20"/>
  <c r="AD341" i="20"/>
  <c r="AZ300" i="20"/>
  <c r="AL331" i="20"/>
  <c r="BH341" i="20"/>
  <c r="BD377" i="20"/>
  <c r="AD300" i="20"/>
  <c r="AT329" i="20"/>
  <c r="BD338" i="20"/>
  <c r="AW365" i="20"/>
  <c r="AJ300" i="20"/>
  <c r="BI331" i="20"/>
  <c r="AO330" i="20"/>
  <c r="AN389" i="20"/>
  <c r="AB300" i="20"/>
  <c r="BA331" i="20"/>
  <c r="AW330" i="20"/>
  <c r="AN397" i="20"/>
  <c r="AF328" i="20"/>
  <c r="AC328" i="20"/>
  <c r="BG374" i="20"/>
  <c r="AG342" i="20"/>
  <c r="AN328" i="20"/>
  <c r="AK328" i="20"/>
  <c r="AY374" i="20"/>
  <c r="AV262" i="20"/>
  <c r="AC286" i="20"/>
  <c r="AF297" i="20"/>
  <c r="AG277" i="20"/>
  <c r="BI236" i="20"/>
  <c r="AR280" i="20"/>
  <c r="AX319" i="20"/>
  <c r="AM319" i="20"/>
  <c r="BG363" i="20"/>
  <c r="AU321" i="20"/>
  <c r="AZ321" i="20"/>
  <c r="AY381" i="20"/>
  <c r="AZ374" i="20"/>
  <c r="BC317" i="20"/>
  <c r="AD320" i="20"/>
  <c r="AC381" i="20"/>
  <c r="AQ366" i="20"/>
  <c r="AG324" i="20"/>
  <c r="AD324" i="20"/>
  <c r="AI381" i="20"/>
  <c r="AV381" i="20"/>
  <c r="AO324" i="20"/>
  <c r="AL324" i="20"/>
  <c r="BF225" i="20"/>
  <c r="AN258" i="20"/>
  <c r="AL223" i="20"/>
  <c r="AM293" i="20"/>
  <c r="AG239" i="20"/>
  <c r="BG294" i="20"/>
  <c r="BE336" i="20"/>
  <c r="AU324" i="20"/>
  <c r="AE432" i="20"/>
  <c r="BE329" i="20"/>
  <c r="AT338" i="20"/>
  <c r="BI362" i="20"/>
  <c r="AP378" i="20"/>
  <c r="AI329" i="20"/>
  <c r="BH335" i="20"/>
  <c r="AM361" i="20"/>
  <c r="AZ348" i="20"/>
  <c r="BH363" i="20"/>
  <c r="BG385" i="20"/>
  <c r="BH318" i="20"/>
  <c r="AG318" i="20"/>
  <c r="AZ363" i="20"/>
  <c r="AY385" i="20"/>
  <c r="AI351" i="20"/>
  <c r="AX340" i="20"/>
  <c r="AH389" i="20"/>
  <c r="BA400" i="20"/>
  <c r="AA351" i="20"/>
  <c r="AL340" i="20"/>
  <c r="Z389" i="20"/>
  <c r="AB206" i="20"/>
  <c r="AM227" i="20"/>
  <c r="AH213" i="20"/>
  <c r="BF211" i="20"/>
  <c r="AS248" i="20"/>
  <c r="AJ292" i="20"/>
  <c r="Z327" i="20"/>
  <c r="AW326" i="20"/>
  <c r="BI374" i="20"/>
  <c r="AB351" i="20"/>
  <c r="AD340" i="20"/>
  <c r="AA389" i="20"/>
  <c r="AT400" i="20"/>
  <c r="AS351" i="20"/>
  <c r="AB340" i="20"/>
  <c r="AR389" i="20"/>
  <c r="AV394" i="20"/>
  <c r="AY351" i="20"/>
  <c r="AM340" i="20"/>
  <c r="AX389" i="20"/>
  <c r="AD400" i="20"/>
  <c r="AQ351" i="20"/>
  <c r="AC340" i="20"/>
  <c r="AP389" i="20"/>
  <c r="BI400" i="20"/>
  <c r="AW313" i="20"/>
  <c r="AQ341" i="20"/>
  <c r="AW352" i="20"/>
  <c r="Z430" i="20"/>
  <c r="BE313" i="20"/>
  <c r="AI341" i="20"/>
  <c r="BE352" i="20"/>
  <c r="AK281" i="20"/>
  <c r="AX211" i="20"/>
  <c r="Z205" i="20"/>
  <c r="AL261" i="20"/>
  <c r="AC269" i="20"/>
  <c r="AI274" i="20"/>
  <c r="AA359" i="20"/>
  <c r="AU308" i="20"/>
  <c r="AF421" i="20"/>
  <c r="AY312" i="20"/>
  <c r="AW339" i="20"/>
  <c r="BA350" i="20"/>
  <c r="AA430" i="20"/>
  <c r="AG309" i="20"/>
  <c r="AF363" i="20"/>
  <c r="AE349" i="20"/>
  <c r="BE430" i="20"/>
  <c r="AG313" i="20"/>
  <c r="BG341" i="20"/>
  <c r="AG352" i="20"/>
  <c r="AP430" i="20"/>
  <c r="AO313" i="20"/>
  <c r="AY341" i="20"/>
  <c r="AO352" i="20"/>
  <c r="AS300" i="20"/>
  <c r="AM331" i="20"/>
  <c r="AT339" i="20"/>
  <c r="AU370" i="20"/>
  <c r="AK300" i="20"/>
  <c r="AE331" i="20"/>
  <c r="BB339" i="20"/>
  <c r="AA223" i="20"/>
  <c r="AF214" i="20"/>
  <c r="AI281" i="20"/>
  <c r="AU207" i="20"/>
  <c r="BI241" i="20"/>
  <c r="AS285" i="20"/>
  <c r="AI283" i="20"/>
  <c r="Z329" i="20"/>
  <c r="AL338" i="20"/>
  <c r="AL300" i="20"/>
  <c r="AB329" i="20"/>
  <c r="AV338" i="20"/>
  <c r="AO365" i="20"/>
  <c r="AZ296" i="20"/>
  <c r="AT327" i="20"/>
  <c r="BB335" i="20"/>
  <c r="AW357" i="20"/>
  <c r="BI300" i="20"/>
  <c r="BC331" i="20"/>
  <c r="AD339" i="20"/>
  <c r="BE365" i="20"/>
  <c r="BA300" i="20"/>
  <c r="AU331" i="20"/>
  <c r="AL339" i="20"/>
  <c r="AE370" i="20"/>
  <c r="AR326" i="20"/>
  <c r="BG325" i="20"/>
  <c r="AF370" i="20"/>
  <c r="AA393" i="20"/>
  <c r="AZ326" i="20"/>
  <c r="AG326" i="20"/>
  <c r="AO370" i="20"/>
  <c r="AG262" i="20"/>
  <c r="AU252" i="20"/>
  <c r="AW290" i="20"/>
  <c r="AC245" i="20"/>
  <c r="AA257" i="20"/>
  <c r="BG273" i="20"/>
  <c r="AA296" i="20"/>
  <c r="AX321" i="20"/>
  <c r="BI339" i="20"/>
  <c r="BH310" i="20"/>
  <c r="BG309" i="20"/>
  <c r="BI355" i="20"/>
  <c r="AR364" i="20"/>
  <c r="AD309" i="20"/>
  <c r="AS308" i="20"/>
  <c r="AU355" i="20"/>
  <c r="AX361" i="20"/>
  <c r="AH311" i="20"/>
  <c r="AO310" i="20"/>
  <c r="AS355" i="20"/>
  <c r="Z365" i="20"/>
  <c r="AP311" i="20"/>
  <c r="AW310" i="20"/>
  <c r="AK355" i="20"/>
  <c r="AH365" i="20"/>
  <c r="AW324" i="20"/>
  <c r="AT324" i="20"/>
  <c r="BF381" i="20"/>
  <c r="AV389" i="20"/>
  <c r="BE324" i="20"/>
  <c r="BB324" i="20"/>
  <c r="AX381" i="20"/>
  <c r="BE222" i="20"/>
  <c r="AB204" i="20"/>
  <c r="AB229" i="20"/>
  <c r="AJ226" i="20"/>
  <c r="AN281" i="20"/>
  <c r="AE275" i="20"/>
  <c r="BB332" i="20"/>
  <c r="AL308" i="20"/>
  <c r="AR377" i="20"/>
  <c r="AR359" i="20"/>
  <c r="AS305" i="20"/>
  <c r="AP397" i="20"/>
  <c r="BH408" i="20"/>
  <c r="BI359" i="20"/>
  <c r="AO303" i="20"/>
  <c r="BH397" i="20"/>
  <c r="AL408" i="20"/>
  <c r="AB359" i="20"/>
  <c r="AG307" i="20"/>
  <c r="Z397" i="20"/>
  <c r="AR408" i="20"/>
  <c r="BG359" i="20"/>
  <c r="AY266" i="20"/>
  <c r="AC261" i="20"/>
  <c r="AA242" i="20"/>
  <c r="AU223" i="20"/>
  <c r="AM233" i="20"/>
  <c r="AT262" i="20"/>
  <c r="AW272" i="20"/>
  <c r="AI316" i="20"/>
  <c r="BF341" i="20"/>
  <c r="AM353" i="20"/>
  <c r="AJ320" i="20"/>
  <c r="AO337" i="20"/>
  <c r="AF389" i="20"/>
  <c r="BG382" i="20"/>
  <c r="AP317" i="20"/>
  <c r="BC334" i="20"/>
  <c r="BE373" i="20"/>
  <c r="AO379" i="20"/>
  <c r="AZ320" i="20"/>
  <c r="BE337" i="20"/>
  <c r="AD370" i="20"/>
  <c r="AO383" i="20"/>
  <c r="BH320" i="20"/>
  <c r="AR227" i="20"/>
  <c r="AO373" i="20"/>
  <c r="AB374" i="20"/>
  <c r="AO397" i="20"/>
  <c r="AD363" i="20"/>
  <c r="AF336" i="20"/>
  <c r="AX365" i="20"/>
  <c r="AF312" i="20"/>
  <c r="AU311" i="20"/>
  <c r="AZ355" i="20"/>
  <c r="BF365" i="20"/>
  <c r="BE379" i="20"/>
  <c r="AM443" i="20"/>
  <c r="AC437" i="20"/>
  <c r="AS473" i="20"/>
  <c r="AW500" i="20"/>
  <c r="AB409" i="20"/>
  <c r="AB452" i="20"/>
  <c r="AU465" i="20"/>
  <c r="AT492" i="20"/>
  <c r="BF401" i="20"/>
  <c r="AK427" i="20"/>
  <c r="AG467" i="20"/>
  <c r="AD486" i="20"/>
  <c r="AA395" i="20"/>
  <c r="BB448" i="20"/>
  <c r="BB470" i="20"/>
  <c r="AG480" i="20"/>
  <c r="AF249" i="20"/>
  <c r="AX345" i="20"/>
  <c r="AF346" i="20"/>
  <c r="AY345" i="20"/>
  <c r="AR363" i="20"/>
  <c r="AU416" i="20"/>
  <c r="AS377" i="20"/>
  <c r="AI353" i="20"/>
  <c r="AX332" i="20"/>
  <c r="AR305" i="20"/>
  <c r="AK377" i="20"/>
  <c r="AQ353" i="20"/>
  <c r="AP336" i="20"/>
  <c r="AM320" i="20"/>
  <c r="BE421" i="20"/>
  <c r="AQ416" i="20"/>
  <c r="AH336" i="20"/>
  <c r="AU320" i="20"/>
  <c r="AZ421" i="20"/>
  <c r="AG242" i="20"/>
  <c r="AB210" i="20"/>
  <c r="AY205" i="20"/>
  <c r="BA206" i="20"/>
  <c r="AT232" i="20"/>
  <c r="BE290" i="20"/>
  <c r="AM321" i="20"/>
  <c r="AR321" i="20"/>
  <c r="BG381" i="20"/>
  <c r="AI336" i="20"/>
  <c r="AG319" i="20"/>
  <c r="AA421" i="20"/>
  <c r="AJ416" i="20"/>
  <c r="AZ336" i="20"/>
  <c r="AE316" i="20"/>
  <c r="AW421" i="20"/>
  <c r="BA416" i="20"/>
  <c r="BF336" i="20"/>
  <c r="AW319" i="20"/>
  <c r="AP421" i="20"/>
  <c r="BG416" i="20"/>
  <c r="AX336" i="20"/>
  <c r="AE320" i="20"/>
  <c r="Z421" i="20"/>
  <c r="AY416" i="20"/>
  <c r="AX305" i="20"/>
  <c r="AM398" i="20"/>
  <c r="AX369" i="20"/>
  <c r="AV426" i="20"/>
  <c r="BF305" i="20"/>
  <c r="AD398" i="20"/>
  <c r="AP369" i="20"/>
  <c r="AE279" i="20"/>
  <c r="AI233" i="20"/>
  <c r="BH208" i="20"/>
  <c r="AH293" i="20"/>
  <c r="AW247" i="20"/>
  <c r="BD296" i="20"/>
  <c r="AO343" i="20"/>
  <c r="AZ333" i="20"/>
  <c r="AC432" i="20"/>
  <c r="BH304" i="20"/>
  <c r="AZ398" i="20"/>
  <c r="AR369" i="20"/>
  <c r="AX400" i="20"/>
  <c r="AP301" i="20"/>
  <c r="BF398" i="20"/>
  <c r="BI369" i="20"/>
  <c r="BF390" i="20"/>
  <c r="AH305" i="20"/>
  <c r="AE398" i="20"/>
  <c r="AB369" i="20"/>
  <c r="AG408" i="20"/>
  <c r="AP305" i="20"/>
  <c r="AW398" i="20"/>
  <c r="BF369" i="20"/>
  <c r="BB309" i="20"/>
  <c r="AA309" i="20"/>
  <c r="BB355" i="20"/>
  <c r="AN362" i="20"/>
  <c r="AJ310" i="20"/>
  <c r="AI309" i="20"/>
  <c r="AT355" i="20"/>
  <c r="AA265" i="20"/>
  <c r="BG265" i="20"/>
  <c r="AO252" i="20"/>
  <c r="BC245" i="20"/>
  <c r="AZ257" i="20"/>
  <c r="AS273" i="20"/>
  <c r="Z276" i="20"/>
  <c r="AB320" i="20"/>
  <c r="AG337" i="20"/>
  <c r="BD308" i="20"/>
  <c r="AK308" i="20"/>
  <c r="BC355" i="20"/>
  <c r="AP361" i="20"/>
  <c r="AH307" i="20"/>
  <c r="AO306" i="20"/>
  <c r="AA347" i="20"/>
  <c r="AP357" i="20"/>
  <c r="AL309" i="20"/>
  <c r="BA308" i="20"/>
  <c r="AM355" i="20"/>
  <c r="BF361" i="20"/>
  <c r="AT309" i="20"/>
  <c r="BI308" i="20"/>
  <c r="AE355" i="20"/>
  <c r="AF362" i="20"/>
  <c r="AW320" i="20"/>
  <c r="BB320" i="20"/>
  <c r="AR381" i="20"/>
  <c r="BC366" i="20"/>
  <c r="BE320" i="20"/>
  <c r="AB321" i="20"/>
  <c r="AJ381" i="20"/>
  <c r="AW246" i="20"/>
  <c r="AC266" i="20"/>
  <c r="AO288" i="20"/>
  <c r="AS261" i="20"/>
  <c r="AJ248" i="20"/>
  <c r="AP248" i="20"/>
  <c r="AH303" i="20"/>
  <c r="AG302" i="20"/>
  <c r="BB347" i="20"/>
  <c r="AT325" i="20"/>
  <c r="AA325" i="20"/>
  <c r="Z370" i="20"/>
  <c r="BG393" i="20"/>
  <c r="BF323" i="20"/>
  <c r="AU323" i="20"/>
  <c r="AQ370" i="20"/>
  <c r="AK393" i="20"/>
  <c r="AB326" i="20"/>
  <c r="AQ325" i="20"/>
  <c r="AV370" i="20"/>
  <c r="AQ393" i="20"/>
  <c r="AJ326" i="20"/>
  <c r="AY325" i="20"/>
  <c r="AN370" i="20"/>
  <c r="AI393" i="20"/>
  <c r="AY359" i="20"/>
  <c r="AW307" i="20"/>
  <c r="BD421" i="20"/>
  <c r="AB408" i="20"/>
  <c r="AQ359" i="20"/>
  <c r="AE308" i="20"/>
  <c r="AV421" i="20"/>
  <c r="AF233" i="20"/>
  <c r="AZ253" i="20"/>
  <c r="AX217" i="20"/>
  <c r="AW216" i="20"/>
  <c r="AT252" i="20"/>
  <c r="AZ297" i="20"/>
  <c r="AJ351" i="20"/>
  <c r="AN340" i="20"/>
  <c r="AI389" i="20"/>
  <c r="BE343" i="20"/>
  <c r="AH330" i="20"/>
  <c r="BF432" i="20"/>
  <c r="BF426" i="20"/>
  <c r="AY343" i="20"/>
  <c r="AU328" i="20"/>
  <c r="BG432" i="20"/>
  <c r="AJ426" i="20"/>
  <c r="AF343" i="20"/>
  <c r="AX330" i="20"/>
  <c r="BE432" i="20"/>
  <c r="AP426" i="20"/>
  <c r="BD343" i="20"/>
  <c r="AW283" i="20"/>
  <c r="BB247" i="20"/>
  <c r="AT267" i="20"/>
  <c r="AV237" i="20"/>
  <c r="AK249" i="20"/>
  <c r="AW244" i="20"/>
  <c r="AB295" i="20"/>
  <c r="AJ308" i="20"/>
  <c r="AV398" i="20"/>
  <c r="BB301" i="20"/>
  <c r="AU299" i="20"/>
  <c r="AJ341" i="20"/>
  <c r="AR348" i="20"/>
  <c r="AH299" i="20"/>
  <c r="AG336" i="20"/>
  <c r="AY337" i="20"/>
  <c r="BF345" i="20"/>
  <c r="AJ302" i="20"/>
  <c r="AA301" i="20"/>
  <c r="BI341" i="20"/>
  <c r="BH348" i="20"/>
  <c r="AR302" i="20"/>
  <c r="AI301" i="20"/>
  <c r="AG259" i="20"/>
  <c r="AG379" i="20"/>
  <c r="AW379" i="20"/>
  <c r="AE416" i="20"/>
  <c r="BB421" i="20"/>
  <c r="BI316" i="20"/>
  <c r="BF393" i="20"/>
  <c r="BH326" i="20"/>
  <c r="AO326" i="20"/>
  <c r="BE370" i="20"/>
  <c r="AX393" i="20"/>
  <c r="BI412" i="20"/>
  <c r="BE427" i="20"/>
  <c r="AQ452" i="20"/>
  <c r="AT490" i="20"/>
  <c r="BA344" i="20"/>
  <c r="AW407" i="20"/>
  <c r="BD462" i="20"/>
  <c r="AF469" i="20"/>
  <c r="AV492" i="20"/>
  <c r="AG414" i="20"/>
  <c r="BF437" i="20"/>
  <c r="AF485" i="20"/>
  <c r="AZ484" i="20"/>
  <c r="AL418" i="20"/>
  <c r="AR438" i="20"/>
  <c r="AB465" i="20"/>
  <c r="AH472" i="20"/>
  <c r="AW236" i="20"/>
  <c r="BD300" i="20"/>
  <c r="AX299" i="20"/>
  <c r="AH426" i="20"/>
  <c r="AC421" i="20"/>
  <c r="AW318" i="20"/>
  <c r="AO342" i="20"/>
  <c r="AV328" i="20"/>
  <c r="AS328" i="20"/>
  <c r="AQ374" i="20"/>
  <c r="AW342" i="20"/>
  <c r="AJ412" i="20"/>
  <c r="AH423" i="20"/>
  <c r="AR453" i="20"/>
  <c r="BH490" i="20"/>
  <c r="AF378" i="20"/>
  <c r="AY410" i="20"/>
  <c r="BH433" i="20"/>
  <c r="AD469" i="20"/>
  <c r="AN496" i="20"/>
  <c r="BI417" i="20"/>
  <c r="AJ445" i="20"/>
  <c r="AD485" i="20"/>
  <c r="AR488" i="20"/>
  <c r="AZ418" i="20"/>
  <c r="BF438" i="20"/>
  <c r="AR469" i="20"/>
  <c r="AJ475" i="20"/>
  <c r="AK378" i="20"/>
  <c r="AW420" i="20"/>
  <c r="AI466" i="20"/>
  <c r="AQ498" i="20"/>
  <c r="AZ279" i="20"/>
  <c r="AK312" i="20"/>
  <c r="AO314" i="20"/>
  <c r="BA332" i="20"/>
  <c r="AD374" i="20"/>
  <c r="AK317" i="20"/>
  <c r="AV382" i="20"/>
  <c r="AL329" i="20"/>
  <c r="BB328" i="20"/>
  <c r="BF303" i="20"/>
  <c r="AJ389" i="20"/>
  <c r="BD394" i="20"/>
  <c r="AC351" i="20"/>
  <c r="AW340" i="20"/>
  <c r="AB389" i="20"/>
  <c r="BC400" i="20"/>
  <c r="BE309" i="20"/>
  <c r="AW335" i="20"/>
  <c r="BC349" i="20"/>
  <c r="AB430" i="20"/>
  <c r="AA312" i="20"/>
  <c r="BE335" i="20"/>
  <c r="AC350" i="20"/>
  <c r="BH284" i="20"/>
  <c r="BH233" i="20"/>
  <c r="AD207" i="20"/>
  <c r="AY227" i="20"/>
  <c r="BC269" i="20"/>
  <c r="AG271" i="20"/>
  <c r="AZ359" i="20"/>
  <c r="AK305" i="20"/>
  <c r="AX397" i="20"/>
  <c r="BG308" i="20"/>
  <c r="AF355" i="20"/>
  <c r="BE348" i="20"/>
  <c r="AC430" i="20"/>
  <c r="AO305" i="20"/>
  <c r="BF338" i="20"/>
  <c r="AK346" i="20"/>
  <c r="BI430" i="20"/>
  <c r="AO309" i="20"/>
  <c r="AG335" i="20"/>
  <c r="AM349" i="20"/>
  <c r="AS430" i="20"/>
  <c r="AW309" i="20"/>
  <c r="AO335" i="20"/>
  <c r="AU349" i="20"/>
  <c r="AM300" i="20"/>
  <c r="AJ328" i="20"/>
  <c r="AP337" i="20"/>
  <c r="AO361" i="20"/>
  <c r="AE300" i="20"/>
  <c r="AR328" i="20"/>
  <c r="AX337" i="20"/>
  <c r="BI253" i="20"/>
  <c r="BI221" i="20"/>
  <c r="AK248" i="20"/>
  <c r="AU203" i="20"/>
  <c r="BD241" i="20"/>
  <c r="AM285" i="20"/>
  <c r="AG280" i="20"/>
  <c r="AY329" i="20"/>
  <c r="AR335" i="20"/>
  <c r="AO296" i="20"/>
  <c r="AL327" i="20"/>
  <c r="AT335" i="20"/>
  <c r="AO357" i="20"/>
  <c r="AT274" i="20"/>
  <c r="BH324" i="20"/>
  <c r="BF333" i="20"/>
  <c r="AW349" i="20"/>
  <c r="BC300" i="20"/>
  <c r="BB327" i="20"/>
  <c r="Z337" i="20"/>
  <c r="BE357" i="20"/>
  <c r="AU300" i="20"/>
  <c r="AB328" i="20"/>
  <c r="AH337" i="20"/>
  <c r="AG361" i="20"/>
  <c r="AV324" i="20"/>
  <c r="AK324" i="20"/>
  <c r="BF370" i="20"/>
  <c r="AZ393" i="20"/>
  <c r="BD324" i="20"/>
  <c r="AS324" i="20"/>
  <c r="AX370" i="20"/>
  <c r="AI293" i="20"/>
  <c r="AH269" i="20"/>
  <c r="AW282" i="20"/>
  <c r="AV261" i="20"/>
  <c r="AN246" i="20"/>
  <c r="AP240" i="20"/>
  <c r="AT301" i="20"/>
  <c r="AM299" i="20"/>
  <c r="AU339" i="20"/>
  <c r="AX323" i="20"/>
  <c r="AM323" i="20"/>
  <c r="AY370" i="20"/>
  <c r="AS393" i="20"/>
  <c r="AJ322" i="20"/>
  <c r="AQ321" i="20"/>
  <c r="BE363" i="20"/>
  <c r="AE393" i="20"/>
  <c r="AF324" i="20"/>
  <c r="BC323" i="20"/>
  <c r="AI370" i="20"/>
  <c r="AC393" i="20"/>
  <c r="AN324" i="20"/>
  <c r="AC324" i="20"/>
  <c r="AA370" i="20"/>
  <c r="BH393" i="20"/>
  <c r="AK359" i="20"/>
  <c r="AM304" i="20"/>
  <c r="AI397" i="20"/>
  <c r="BA408" i="20"/>
  <c r="AC359" i="20"/>
  <c r="AU304" i="20"/>
  <c r="AA397" i="20"/>
  <c r="AV222" i="20"/>
  <c r="BG205" i="20"/>
  <c r="AD229" i="20"/>
  <c r="BF277" i="20"/>
  <c r="AE235" i="20"/>
  <c r="AN278" i="20"/>
  <c r="AB318" i="20"/>
  <c r="AI317" i="20"/>
  <c r="AS363" i="20"/>
  <c r="AU317" i="20"/>
  <c r="BH317" i="20"/>
  <c r="AK381" i="20"/>
  <c r="AY366" i="20"/>
  <c r="AU313" i="20"/>
  <c r="AL316" i="20"/>
  <c r="BB381" i="20"/>
  <c r="AY365" i="20"/>
  <c r="AG320" i="20"/>
  <c r="AL320" i="20"/>
  <c r="BH381" i="20"/>
  <c r="AH366" i="20"/>
  <c r="AO320" i="20"/>
  <c r="AT320" i="20"/>
  <c r="AZ381" i="20"/>
  <c r="AR366" i="20"/>
  <c r="AP343" i="20"/>
  <c r="AB333" i="20"/>
  <c r="BA432" i="20"/>
  <c r="Z426" i="20"/>
  <c r="AC343" i="20"/>
  <c r="AJ333" i="20"/>
  <c r="AG432" i="20"/>
  <c r="AU260" i="20"/>
  <c r="AO224" i="20"/>
  <c r="BG221" i="20"/>
  <c r="AZ265" i="20"/>
  <c r="AW231" i="20"/>
  <c r="BG286" i="20"/>
  <c r="AQ336" i="20"/>
  <c r="BA317" i="20"/>
  <c r="AQ421" i="20"/>
  <c r="AY324" i="20"/>
  <c r="BD333" i="20"/>
  <c r="AK358" i="20"/>
  <c r="AO390" i="20"/>
  <c r="AQ320" i="20"/>
  <c r="AZ341" i="20"/>
  <c r="AW356" i="20"/>
  <c r="AW382" i="20"/>
  <c r="AG325" i="20"/>
  <c r="AL334" i="20"/>
  <c r="BA358" i="20"/>
  <c r="BE390" i="20"/>
  <c r="AO325" i="20"/>
  <c r="BI296" i="20"/>
  <c r="Z248" i="20"/>
  <c r="AP295" i="20"/>
  <c r="AE253" i="20"/>
  <c r="AB236" i="20"/>
  <c r="AS289" i="20"/>
  <c r="AT300" i="20"/>
  <c r="BH328" i="20"/>
  <c r="AN338" i="20"/>
  <c r="AN316" i="20"/>
  <c r="BC315" i="20"/>
  <c r="AE363" i="20"/>
  <c r="BI385" i="20"/>
  <c r="BH314" i="20"/>
  <c r="BG313" i="20"/>
  <c r="AP355" i="20"/>
  <c r="AU385" i="20"/>
  <c r="BD316" i="20"/>
  <c r="AK316" i="20"/>
  <c r="AT363" i="20"/>
  <c r="AS385" i="20"/>
  <c r="AD317" i="20"/>
  <c r="AS316" i="20"/>
  <c r="BI270" i="20"/>
  <c r="BF313" i="20"/>
  <c r="BF317" i="20"/>
  <c r="AL317" i="20"/>
  <c r="BH366" i="20"/>
  <c r="AO311" i="20"/>
  <c r="AJ370" i="20"/>
  <c r="AE321" i="20"/>
  <c r="AJ321" i="20"/>
  <c r="AB381" i="20"/>
  <c r="AZ370" i="20"/>
  <c r="AW384" i="20"/>
  <c r="BB440" i="20"/>
  <c r="AF466" i="20"/>
  <c r="AY471" i="20"/>
  <c r="AG391" i="20"/>
  <c r="BF443" i="20"/>
  <c r="AE445" i="20"/>
  <c r="AS477" i="20"/>
  <c r="AH492" i="20"/>
  <c r="BF410" i="20"/>
  <c r="AE458" i="20"/>
  <c r="BC493" i="20"/>
  <c r="BB496" i="20"/>
  <c r="BF405" i="20"/>
  <c r="AW429" i="20"/>
  <c r="AU474" i="20"/>
  <c r="AJ486" i="20"/>
  <c r="AY291" i="20"/>
  <c r="AR331" i="20"/>
  <c r="AG298" i="20"/>
  <c r="Z319" i="20"/>
  <c r="BH374" i="20"/>
  <c r="BA313" i="20"/>
  <c r="AF393" i="20"/>
  <c r="AE325" i="20"/>
  <c r="AB325" i="20"/>
  <c r="AP381" i="20"/>
  <c r="AV397" i="20"/>
  <c r="AY387" i="20"/>
  <c r="AF440" i="20"/>
  <c r="BE446" i="20"/>
  <c r="BC473" i="20"/>
  <c r="BG394" i="20"/>
  <c r="AB443" i="20"/>
  <c r="Z451" i="20"/>
  <c r="AK481" i="20"/>
  <c r="AH496" i="20"/>
  <c r="AZ413" i="20"/>
  <c r="AK458" i="20"/>
  <c r="BI493" i="20"/>
  <c r="BB500" i="20"/>
  <c r="BF409" i="20"/>
  <c r="BC436" i="20"/>
  <c r="BA474" i="20"/>
  <c r="AX486" i="20"/>
  <c r="AI418" i="20"/>
  <c r="BF448" i="20"/>
  <c r="AI470" i="20"/>
  <c r="AT489" i="20"/>
  <c r="AD327" i="20"/>
  <c r="AB355" i="20"/>
  <c r="AX334" i="20"/>
  <c r="AB336" i="20"/>
  <c r="AG346" i="20"/>
  <c r="AS339" i="20"/>
  <c r="AH408" i="20"/>
  <c r="AN359" i="20"/>
  <c r="AW311" i="20"/>
  <c r="AR336" i="20"/>
  <c r="AG421" i="20"/>
  <c r="AS416" i="20"/>
  <c r="AJ336" i="20"/>
  <c r="AU316" i="20"/>
  <c r="BH421" i="20"/>
  <c r="AK416" i="20"/>
  <c r="AB304" i="20"/>
  <c r="BD398" i="20"/>
  <c r="AK369" i="20"/>
  <c r="AP394" i="20"/>
  <c r="AJ304" i="20"/>
  <c r="BA398" i="20"/>
  <c r="AC369" i="20"/>
  <c r="AZ217" i="20"/>
  <c r="AS244" i="20"/>
  <c r="AW253" i="20"/>
  <c r="BG293" i="20"/>
  <c r="AU244" i="20"/>
  <c r="AU296" i="20"/>
  <c r="AG343" i="20"/>
  <c r="Z330" i="20"/>
  <c r="AO432" i="20"/>
  <c r="AH301" i="20"/>
  <c r="AA398" i="20"/>
  <c r="AE369" i="20"/>
  <c r="AX390" i="20"/>
  <c r="AZ329" i="20"/>
  <c r="BD341" i="20"/>
  <c r="AD366" i="20"/>
  <c r="AH386" i="20"/>
  <c r="AX301" i="20"/>
  <c r="AX398" i="20"/>
  <c r="BA369" i="20"/>
  <c r="Z394" i="20"/>
  <c r="BF301" i="20"/>
  <c r="AP398" i="20"/>
  <c r="AS369" i="20"/>
  <c r="BF307" i="20"/>
  <c r="AM307" i="20"/>
  <c r="AP347" i="20"/>
  <c r="AV358" i="20"/>
  <c r="AF308" i="20"/>
  <c r="AU307" i="20"/>
  <c r="AH347" i="20"/>
  <c r="AB261" i="20"/>
  <c r="AK214" i="20"/>
  <c r="AL262" i="20"/>
  <c r="AN211" i="20"/>
  <c r="AM257" i="20"/>
  <c r="AM273" i="20"/>
  <c r="AP272" i="20"/>
  <c r="Z317" i="20"/>
  <c r="AM334" i="20"/>
  <c r="Z307" i="20"/>
  <c r="AG306" i="20"/>
  <c r="AI347" i="20"/>
  <c r="AH357" i="20"/>
  <c r="AT305" i="20"/>
  <c r="BA304" i="20"/>
  <c r="AZ347" i="20"/>
  <c r="AP353" i="20"/>
  <c r="AP307" i="20"/>
  <c r="AW306" i="20"/>
  <c r="BF347" i="20"/>
  <c r="AX357" i="20"/>
  <c r="AX307" i="20"/>
  <c r="AE307" i="20"/>
  <c r="AX347" i="20"/>
  <c r="BF357" i="20"/>
  <c r="AO316" i="20"/>
  <c r="AB317" i="20"/>
  <c r="AD381" i="20"/>
  <c r="AS366" i="20"/>
  <c r="AW316" i="20"/>
  <c r="AJ317" i="20"/>
  <c r="BI381" i="20"/>
  <c r="BG233" i="20"/>
  <c r="AW279" i="20"/>
  <c r="AK286" i="20"/>
  <c r="AR277" i="20"/>
  <c r="AK232" i="20"/>
  <c r="AT275" i="20"/>
  <c r="AF316" i="20"/>
  <c r="AU315" i="20"/>
  <c r="AM363" i="20"/>
  <c r="BE312" i="20"/>
  <c r="AD316" i="20"/>
  <c r="AE381" i="20"/>
  <c r="AQ365" i="20"/>
  <c r="AG308" i="20"/>
  <c r="AT312" i="20"/>
  <c r="AP377" i="20"/>
  <c r="AQ361" i="20"/>
  <c r="BC313" i="20"/>
  <c r="AT316" i="20"/>
  <c r="AT381" i="20"/>
  <c r="BI366" i="20"/>
  <c r="AG316" i="20"/>
  <c r="BB316" i="20"/>
  <c r="AL381" i="20"/>
  <c r="BA366" i="20"/>
  <c r="AA343" i="20"/>
  <c r="AV336" i="20"/>
  <c r="AI432" i="20"/>
  <c r="AY426" i="20"/>
  <c r="BF343" i="20"/>
  <c r="AH340" i="20"/>
  <c r="AA432" i="20"/>
  <c r="AF293" i="20"/>
  <c r="AJ237" i="20"/>
  <c r="AJ217" i="20"/>
  <c r="AZ222" i="20"/>
  <c r="BE258" i="20"/>
  <c r="AK272" i="20"/>
  <c r="AQ332" i="20"/>
  <c r="AT304" i="20"/>
  <c r="AE377" i="20"/>
  <c r="AD359" i="20"/>
  <c r="AG303" i="20"/>
  <c r="AB397" i="20"/>
  <c r="AT408" i="20"/>
  <c r="BC359" i="20"/>
  <c r="AG299" i="20"/>
  <c r="BB397" i="20"/>
  <c r="AA400" i="20"/>
  <c r="BA359" i="20"/>
  <c r="AW303" i="20"/>
  <c r="AY397" i="20"/>
  <c r="AD408" i="20"/>
  <c r="AS359" i="20"/>
  <c r="AE304" i="20"/>
  <c r="AQ397" i="20"/>
  <c r="BI408" i="20"/>
  <c r="AW325" i="20"/>
  <c r="BB334" i="20"/>
  <c r="AG360" i="20"/>
  <c r="AO394" i="20"/>
  <c r="BE325" i="20"/>
  <c r="AB335" i="20"/>
  <c r="AO360" i="20"/>
  <c r="BG271" i="20"/>
  <c r="AV238" i="20"/>
  <c r="AR216" i="20"/>
  <c r="AR219" i="20"/>
  <c r="AM256" i="20"/>
  <c r="AG268" i="20"/>
  <c r="AY308" i="20"/>
  <c r="AF347" i="20"/>
  <c r="AW348" i="20"/>
  <c r="AX313" i="20"/>
  <c r="AU330" i="20"/>
  <c r="AR373" i="20"/>
  <c r="AM376" i="20"/>
  <c r="AJ312" i="20"/>
  <c r="Z398" i="20"/>
  <c r="BI373" i="20"/>
  <c r="AU372" i="20"/>
  <c r="AB316" i="20"/>
  <c r="AG333" i="20"/>
  <c r="AB373" i="20"/>
  <c r="BC376" i="20"/>
  <c r="AJ316" i="20"/>
  <c r="AO276" i="20"/>
  <c r="AX209" i="20"/>
  <c r="AB225" i="20"/>
  <c r="AO219" i="20"/>
  <c r="BB255" i="20"/>
  <c r="BH264" i="20"/>
  <c r="AV308" i="20"/>
  <c r="AC308" i="20"/>
  <c r="BE347" i="20"/>
  <c r="BH332" i="20"/>
  <c r="AB301" i="20"/>
  <c r="AN374" i="20"/>
  <c r="AA349" i="20"/>
  <c r="BC329" i="20"/>
  <c r="AC329" i="20"/>
  <c r="BF374" i="20"/>
  <c r="AI345" i="20"/>
  <c r="AR332" i="20"/>
  <c r="AR301" i="20"/>
  <c r="AO374" i="20"/>
  <c r="AQ349" i="20"/>
  <c r="AJ332" i="20"/>
  <c r="AZ301" i="20"/>
  <c r="AQ312" i="20"/>
  <c r="BC330" i="20"/>
  <c r="AK313" i="20"/>
  <c r="Z359" i="20"/>
  <c r="AC385" i="20"/>
  <c r="AY398" i="20"/>
  <c r="AS408" i="20"/>
  <c r="BH359" i="20"/>
  <c r="AC305" i="20"/>
  <c r="BG397" i="20"/>
  <c r="AK408" i="20"/>
  <c r="AO422" i="20"/>
  <c r="AB423" i="20"/>
  <c r="BB456" i="20"/>
  <c r="AV497" i="20"/>
  <c r="AB412" i="20"/>
  <c r="AP423" i="20"/>
  <c r="AJ453" i="20"/>
  <c r="AZ490" i="20"/>
  <c r="AF386" i="20"/>
  <c r="AG411" i="20"/>
  <c r="AB437" i="20"/>
  <c r="BI469" i="20"/>
  <c r="AV496" i="20"/>
  <c r="AA418" i="20"/>
  <c r="AB445" i="20"/>
  <c r="BI485" i="20"/>
  <c r="AZ488" i="20"/>
  <c r="AZ304" i="20"/>
  <c r="AO334" i="20"/>
  <c r="BF330" i="20"/>
  <c r="BA336" i="20"/>
  <c r="AQ385" i="20"/>
  <c r="BA335" i="20"/>
  <c r="BG408" i="20"/>
  <c r="AI359" i="20"/>
  <c r="AM308" i="20"/>
  <c r="AN421" i="20"/>
  <c r="AY408" i="20"/>
  <c r="AO405" i="20"/>
  <c r="AB427" i="20"/>
  <c r="AE303" i="20"/>
  <c r="AS346" i="20"/>
  <c r="AU430" i="20"/>
  <c r="BE305" i="20"/>
  <c r="AN339" i="20"/>
  <c r="BA346" i="20"/>
  <c r="AX276" i="20"/>
  <c r="AP325" i="20"/>
  <c r="AV334" i="20"/>
  <c r="AO353" i="20"/>
  <c r="AJ279" i="20"/>
  <c r="AX325" i="20"/>
  <c r="BD334" i="20"/>
  <c r="AV202" i="20"/>
  <c r="AJ222" i="20"/>
  <c r="AY262" i="20"/>
  <c r="AV207" i="20"/>
  <c r="AA233" i="20"/>
  <c r="AZ262" i="20"/>
  <c r="AK278" i="20"/>
  <c r="BE321" i="20"/>
  <c r="AV333" i="20"/>
  <c r="AH272" i="20"/>
  <c r="AZ324" i="20"/>
  <c r="AX333" i="20"/>
  <c r="AO349" i="20"/>
  <c r="AQ390" i="20"/>
  <c r="AD323" i="20"/>
  <c r="AS341" i="20"/>
  <c r="AG389" i="20"/>
  <c r="AZ275" i="20"/>
  <c r="Z325" i="20"/>
  <c r="AF334" i="20"/>
  <c r="BE349" i="20"/>
  <c r="AH276" i="20"/>
  <c r="AH325" i="20"/>
  <c r="AN334" i="20"/>
  <c r="AG353" i="20"/>
  <c r="BH322" i="20"/>
  <c r="AG322" i="20"/>
  <c r="AS370" i="20"/>
  <c r="AL393" i="20"/>
  <c r="Z323" i="20"/>
  <c r="AO322" i="20"/>
  <c r="AK370" i="20"/>
  <c r="AM277" i="20"/>
  <c r="AT248" i="20"/>
  <c r="BB291" i="20"/>
  <c r="AP237" i="20"/>
  <c r="AT243" i="20"/>
  <c r="AP232" i="20"/>
  <c r="BH298" i="20"/>
  <c r="AF331" i="20"/>
  <c r="AI337" i="20"/>
  <c r="BB321" i="20"/>
  <c r="AI321" i="20"/>
  <c r="Z363" i="20"/>
  <c r="AM393" i="20"/>
  <c r="AF320" i="20"/>
  <c r="BC319" i="20"/>
  <c r="AQ363" i="20"/>
  <c r="AP385" i="20"/>
  <c r="AR322" i="20"/>
  <c r="AY321" i="20"/>
  <c r="BI370" i="20"/>
  <c r="BB393" i="20"/>
  <c r="AZ322" i="20"/>
  <c r="BG321" i="20"/>
  <c r="BA370" i="20"/>
  <c r="AT393" i="20"/>
  <c r="AE359" i="20"/>
  <c r="AC301" i="20"/>
  <c r="AC397" i="20"/>
  <c r="AU408" i="20"/>
  <c r="BB359" i="20"/>
  <c r="AK301" i="20"/>
  <c r="AZ397" i="20"/>
  <c r="AZ200" i="20"/>
  <c r="AS205" i="20"/>
  <c r="AF229" i="20"/>
  <c r="Z219" i="20"/>
  <c r="AC256" i="20"/>
  <c r="AG266" i="20"/>
  <c r="AC332" i="20"/>
  <c r="AN343" i="20"/>
  <c r="AV374" i="20"/>
  <c r="AV351" i="20"/>
  <c r="AX343" i="20"/>
  <c r="AD397" i="20"/>
  <c r="AI400" i="20"/>
  <c r="AH351" i="20"/>
  <c r="Z340" i="20"/>
  <c r="BD397" i="20"/>
  <c r="AZ400" i="20"/>
  <c r="AU359" i="20"/>
  <c r="AO299" i="20"/>
  <c r="AS397" i="20"/>
  <c r="AV400" i="20"/>
  <c r="AM359" i="20"/>
  <c r="AW299" i="20"/>
  <c r="AK397" i="20"/>
  <c r="BC408" i="20"/>
  <c r="AG321" i="20"/>
  <c r="BB330" i="20"/>
  <c r="AM357" i="20"/>
  <c r="AO386" i="20"/>
  <c r="AO321" i="20"/>
  <c r="AF333" i="20"/>
  <c r="AU357" i="20"/>
  <c r="BC236" i="20"/>
  <c r="AS206" i="20"/>
  <c r="AS221" i="20"/>
  <c r="BA214" i="20"/>
  <c r="Z250" i="20"/>
  <c r="AA297" i="20"/>
  <c r="BI351" i="20"/>
  <c r="AR340" i="20"/>
  <c r="BH389" i="20"/>
  <c r="BG343" i="20"/>
  <c r="AM328" i="20"/>
  <c r="AB432" i="20"/>
  <c r="AR426" i="20"/>
  <c r="AU343" i="20"/>
  <c r="AK325" i="20"/>
  <c r="AT432" i="20"/>
  <c r="BI426" i="20"/>
  <c r="AQ343" i="20"/>
  <c r="AE329" i="20"/>
  <c r="AY432" i="20"/>
  <c r="AB426" i="20"/>
  <c r="AI343" i="20"/>
  <c r="BB329" i="20"/>
  <c r="AQ432" i="20"/>
  <c r="BG426" i="20"/>
  <c r="AR316" i="20"/>
  <c r="AW333" i="20"/>
  <c r="AX373" i="20"/>
  <c r="AI378" i="20"/>
  <c r="AZ316" i="20"/>
  <c r="BE333" i="20"/>
  <c r="AX258" i="20"/>
  <c r="AP218" i="20"/>
  <c r="AD260" i="20"/>
  <c r="AX222" i="20"/>
  <c r="AX241" i="20"/>
  <c r="AH285" i="20"/>
  <c r="AW288" i="20"/>
  <c r="Z301" i="20"/>
  <c r="AI398" i="20"/>
  <c r="AA300" i="20"/>
  <c r="AZ331" i="20"/>
  <c r="AG334" i="20"/>
  <c r="AB344" i="20"/>
  <c r="AR300" i="20"/>
  <c r="AD331" i="20"/>
  <c r="AG330" i="20"/>
  <c r="AN381" i="20"/>
  <c r="AV300" i="20"/>
  <c r="AJ331" i="20"/>
  <c r="AW334" i="20"/>
  <c r="AR344" i="20"/>
  <c r="AN300" i="20"/>
  <c r="AB331" i="20"/>
  <c r="BC253" i="20"/>
  <c r="AD227" i="20"/>
  <c r="AS213" i="20"/>
  <c r="AZ206" i="20"/>
  <c r="BE242" i="20"/>
  <c r="AV286" i="20"/>
  <c r="AP323" i="20"/>
  <c r="AE323" i="20"/>
  <c r="BG370" i="20"/>
  <c r="AU351" i="20"/>
  <c r="BA329" i="20"/>
  <c r="AL389" i="20"/>
  <c r="AN386" i="20"/>
  <c r="BC325" i="20"/>
  <c r="AZ325" i="20"/>
  <c r="BE381" i="20"/>
  <c r="AV378" i="20"/>
  <c r="AE351" i="20"/>
  <c r="BI340" i="20"/>
  <c r="BI389" i="20"/>
  <c r="BD386" i="20"/>
  <c r="BB351" i="20"/>
  <c r="AK289" i="20"/>
  <c r="AO339" i="20"/>
  <c r="AJ373" i="20"/>
  <c r="AK335" i="20"/>
  <c r="AS329" i="20"/>
  <c r="AP408" i="20"/>
  <c r="BI363" i="20"/>
  <c r="AQ426" i="20"/>
  <c r="AS343" i="20"/>
  <c r="AZ343" i="20"/>
  <c r="BI432" i="20"/>
  <c r="AI426" i="20"/>
  <c r="BC434" i="20"/>
  <c r="BI441" i="20"/>
  <c r="AW463" i="20"/>
  <c r="AO481" i="20"/>
  <c r="AG388" i="20"/>
  <c r="BI440" i="20"/>
  <c r="AG450" i="20"/>
  <c r="AA475" i="20"/>
  <c r="AG395" i="20"/>
  <c r="AZ443" i="20"/>
  <c r="AK451" i="20"/>
  <c r="AS481" i="20"/>
  <c r="AP496" i="20"/>
  <c r="BH413" i="20"/>
  <c r="AC458" i="20"/>
  <c r="BA493" i="20"/>
  <c r="Z252" i="20"/>
  <c r="AF398" i="20"/>
  <c r="AJ344" i="20"/>
  <c r="AC339" i="20"/>
  <c r="AL319" i="20"/>
  <c r="BB416" i="20"/>
  <c r="AJ363" i="20"/>
  <c r="AO426" i="20"/>
  <c r="BA343" i="20"/>
  <c r="AR333" i="20"/>
  <c r="AX432" i="20"/>
  <c r="AN426" i="20"/>
  <c r="BE434" i="20"/>
  <c r="BD441" i="20"/>
  <c r="AS465" i="20"/>
  <c r="AP473" i="20"/>
  <c r="AI391" i="20"/>
  <c r="BE440" i="20"/>
  <c r="AX442" i="20"/>
  <c r="BE476" i="20"/>
  <c r="BC404" i="20"/>
  <c r="AM454" i="20"/>
  <c r="AP435" i="20"/>
  <c r="AH471" i="20"/>
  <c r="AP500" i="20"/>
  <c r="AV415" i="20"/>
  <c r="AP458" i="20"/>
  <c r="AB493" i="20"/>
  <c r="AO487" i="20"/>
  <c r="AP417" i="20"/>
  <c r="AZ436" i="20"/>
  <c r="BG474" i="20"/>
  <c r="AJ273" i="20"/>
  <c r="AZ314" i="20"/>
  <c r="Z315" i="20"/>
  <c r="BE374" i="20"/>
  <c r="AW331" i="20"/>
  <c r="BE383" i="20"/>
  <c r="AB421" i="20"/>
  <c r="AU426" i="20"/>
  <c r="AH329" i="20"/>
  <c r="AD338" i="20"/>
  <c r="AM316" i="20"/>
  <c r="AM366" i="20"/>
  <c r="AP386" i="20"/>
  <c r="AJ329" i="20"/>
  <c r="AV363" i="20"/>
  <c r="AW366" i="20"/>
  <c r="AJ306" i="20"/>
  <c r="AI305" i="20"/>
  <c r="AB347" i="20"/>
  <c r="AN354" i="20"/>
  <c r="AR306" i="20"/>
  <c r="AQ305" i="20"/>
  <c r="BG347" i="20"/>
  <c r="AO202" i="20"/>
  <c r="AO258" i="20"/>
  <c r="BH288" i="20"/>
  <c r="AB237" i="20"/>
  <c r="Z249" i="20"/>
  <c r="AW260" i="20"/>
  <c r="AD270" i="20"/>
  <c r="AP313" i="20"/>
  <c r="AM330" i="20"/>
  <c r="AL305" i="20"/>
  <c r="AS304" i="20"/>
  <c r="BH347" i="20"/>
  <c r="AH353" i="20"/>
  <c r="AX303" i="20"/>
  <c r="AW302" i="20"/>
  <c r="AL347" i="20"/>
  <c r="AN350" i="20"/>
  <c r="BB305" i="20"/>
  <c r="BI304" i="20"/>
  <c r="AR347" i="20"/>
  <c r="AX353" i="20"/>
  <c r="AB306" i="20"/>
  <c r="AA305" i="20"/>
  <c r="AJ347" i="20"/>
  <c r="BF353" i="20"/>
  <c r="BE308" i="20"/>
  <c r="AJ313" i="20"/>
  <c r="AV377" i="20"/>
  <c r="AO362" i="20"/>
  <c r="AG312" i="20"/>
  <c r="AR313" i="20"/>
  <c r="BC381" i="20"/>
  <c r="Z211" i="20"/>
  <c r="AQ297" i="20"/>
  <c r="AC278" i="20"/>
  <c r="BA261" i="20"/>
  <c r="AO230" i="20"/>
  <c r="AR272" i="20"/>
  <c r="AR314" i="20"/>
  <c r="AQ313" i="20"/>
  <c r="BF355" i="20"/>
  <c r="BE304" i="20"/>
  <c r="AL312" i="20"/>
  <c r="AX377" i="20"/>
  <c r="AI361" i="20"/>
  <c r="AL332" i="20"/>
  <c r="BB308" i="20"/>
  <c r="AB377" i="20"/>
  <c r="AI357" i="20"/>
  <c r="AO308" i="20"/>
  <c r="BB312" i="20"/>
  <c r="AH377" i="20"/>
  <c r="AY361" i="20"/>
  <c r="AW308" i="20"/>
  <c r="AB313" i="20"/>
  <c r="Z377" i="20"/>
  <c r="AG362" i="20"/>
  <c r="BB343" i="20"/>
  <c r="AG327" i="20"/>
  <c r="BH432" i="20"/>
  <c r="AK426" i="20"/>
  <c r="AT343" i="20"/>
  <c r="AO327" i="20"/>
  <c r="AZ432" i="20"/>
  <c r="AC222" i="20"/>
  <c r="BI237" i="20"/>
  <c r="BI217" i="20"/>
  <c r="AY211" i="20"/>
  <c r="AH246" i="20"/>
  <c r="BA297" i="20"/>
  <c r="BC351" i="20"/>
  <c r="AD329" i="20"/>
  <c r="AT389" i="20"/>
  <c r="BC343" i="20"/>
  <c r="AC325" i="20"/>
  <c r="BB432" i="20"/>
  <c r="AD426" i="20"/>
  <c r="AM336" i="20"/>
  <c r="BA321" i="20"/>
  <c r="AV432" i="20"/>
  <c r="AP416" i="20"/>
  <c r="AM343" i="20"/>
  <c r="AS325" i="20"/>
  <c r="AL432" i="20"/>
  <c r="BA426" i="20"/>
  <c r="AE343" i="20"/>
  <c r="BA325" i="20"/>
  <c r="AD432" i="20"/>
  <c r="AS426" i="20"/>
  <c r="BH312" i="20"/>
  <c r="AS398" i="20"/>
  <c r="AK373" i="20"/>
  <c r="AO375" i="20"/>
  <c r="Z313" i="20"/>
  <c r="AR398" i="20"/>
  <c r="AC373" i="20"/>
  <c r="BE291" i="20"/>
  <c r="AH249" i="20"/>
  <c r="AV214" i="20"/>
  <c r="AQ265" i="20"/>
  <c r="BE269" i="20"/>
  <c r="AG283" i="20"/>
  <c r="AC336" i="20"/>
  <c r="AO315" i="20"/>
  <c r="AX421" i="20"/>
  <c r="AI320" i="20"/>
  <c r="AL341" i="20"/>
  <c r="AO356" i="20"/>
  <c r="AO382" i="20"/>
  <c r="AY316" i="20"/>
  <c r="AP341" i="20"/>
  <c r="BC353" i="20"/>
  <c r="AG430" i="20"/>
  <c r="AY320" i="20"/>
  <c r="AL330" i="20"/>
  <c r="BE356" i="20"/>
  <c r="BE382" i="20"/>
  <c r="BG320" i="20"/>
  <c r="AT330" i="20"/>
  <c r="AE357" i="20"/>
  <c r="AF300" i="20"/>
  <c r="BD331" i="20"/>
  <c r="AM335" i="20"/>
  <c r="BH344" i="20"/>
  <c r="BE300" i="20"/>
  <c r="AV331" i="20"/>
  <c r="AU335" i="20"/>
  <c r="AA230" i="20"/>
  <c r="AZ241" i="20"/>
  <c r="AB289" i="20"/>
  <c r="AQ245" i="20"/>
  <c r="BD230" i="20"/>
  <c r="AH273" i="20"/>
  <c r="AJ271" i="20"/>
  <c r="AR324" i="20"/>
  <c r="AP333" i="20"/>
  <c r="AV312" i="20"/>
  <c r="AC312" i="20"/>
  <c r="AJ355" i="20"/>
  <c r="AP366" i="20"/>
  <c r="Z311" i="20"/>
  <c r="AG310" i="20"/>
  <c r="BA355" i="20"/>
  <c r="AZ364" i="20"/>
  <c r="AD313" i="20"/>
  <c r="AS312" i="20"/>
  <c r="BG355" i="20"/>
  <c r="AW370" i="20"/>
  <c r="AL313" i="20"/>
  <c r="BA312" i="20"/>
  <c r="AL235" i="20"/>
  <c r="AG227" i="20"/>
  <c r="AE205" i="20"/>
  <c r="AW200" i="20"/>
  <c r="AZ281" i="20"/>
  <c r="BC279" i="20"/>
  <c r="AW312" i="20"/>
  <c r="BH313" i="20"/>
  <c r="AM381" i="20"/>
  <c r="AF359" i="20"/>
  <c r="AM312" i="20"/>
  <c r="BI421" i="20"/>
  <c r="BC416" i="20"/>
  <c r="AX359" i="20"/>
  <c r="AK309" i="20"/>
  <c r="AU421" i="20"/>
  <c r="AA408" i="20"/>
  <c r="AV359" i="20"/>
  <c r="AC313" i="20"/>
  <c r="AS421" i="20"/>
  <c r="AM416" i="20"/>
  <c r="BI336" i="20"/>
  <c r="AS245" i="20"/>
  <c r="AS350" i="20"/>
  <c r="AU376" i="20"/>
  <c r="AC374" i="20"/>
  <c r="BA316" i="20"/>
  <c r="BF386" i="20"/>
  <c r="AT421" i="20"/>
  <c r="AW386" i="20"/>
  <c r="AW321" i="20"/>
  <c r="AN333" i="20"/>
  <c r="BC357" i="20"/>
  <c r="BE386" i="20"/>
  <c r="AG406" i="20"/>
  <c r="AW437" i="20"/>
  <c r="AG482" i="20"/>
  <c r="BF494" i="20"/>
  <c r="AW405" i="20"/>
  <c r="AJ427" i="20"/>
  <c r="BD459" i="20"/>
  <c r="AL497" i="20"/>
  <c r="AH412" i="20"/>
  <c r="AP427" i="20"/>
  <c r="Z453" i="20"/>
  <c r="BF490" i="20"/>
  <c r="AD416" i="20"/>
  <c r="AQ414" i="20"/>
  <c r="AB449" i="20"/>
  <c r="AN478" i="20"/>
  <c r="AQ257" i="20"/>
  <c r="Z299" i="20"/>
  <c r="AP299" i="20"/>
  <c r="AP374" i="20"/>
  <c r="AO318" i="20"/>
  <c r="AA382" i="20"/>
  <c r="AY421" i="20"/>
  <c r="AW394" i="20"/>
  <c r="BG329" i="20"/>
  <c r="AJ335" i="20"/>
  <c r="AW360" i="20"/>
  <c r="BE394" i="20"/>
  <c r="BG409" i="20"/>
  <c r="AH433" i="20"/>
  <c r="AX482" i="20"/>
  <c r="AF494" i="20"/>
  <c r="AW413" i="20"/>
  <c r="BF428" i="20"/>
  <c r="AZ461" i="20"/>
  <c r="AZ497" i="20"/>
  <c r="AG368" i="20"/>
  <c r="AX431" i="20"/>
  <c r="AE466" i="20"/>
  <c r="AF490" i="20"/>
  <c r="AM430" i="20"/>
  <c r="BA417" i="20"/>
  <c r="AP449" i="20"/>
  <c r="AL478" i="20"/>
  <c r="AG488" i="20"/>
  <c r="AS425" i="20"/>
  <c r="BC447" i="20"/>
  <c r="AQ485" i="20"/>
  <c r="BG270" i="20"/>
  <c r="AY313" i="20"/>
  <c r="AG314" i="20"/>
  <c r="AP432" i="20"/>
  <c r="AC317" i="20"/>
  <c r="AS332" i="20"/>
  <c r="AD377" i="20"/>
  <c r="AI382" i="20"/>
  <c r="BB319" i="20"/>
  <c r="BI335" i="20"/>
  <c r="AF339" i="20"/>
  <c r="AG397" i="20"/>
  <c r="AG387" i="20"/>
  <c r="AT323" i="20"/>
  <c r="AG398" i="20"/>
  <c r="AG345" i="20"/>
  <c r="BD320" i="20"/>
  <c r="AS320" i="20"/>
  <c r="BF363" i="20"/>
  <c r="BE385" i="20"/>
  <c r="AD321" i="20"/>
  <c r="BA320" i="20"/>
  <c r="AX363" i="20"/>
  <c r="AL249" i="20"/>
  <c r="AW270" i="20"/>
  <c r="AI275" i="20"/>
  <c r="BF253" i="20"/>
  <c r="AZ240" i="20"/>
  <c r="AH289" i="20"/>
  <c r="AI300" i="20"/>
  <c r="BH331" i="20"/>
  <c r="AY333" i="20"/>
  <c r="BF319" i="20"/>
  <c r="AU319" i="20"/>
  <c r="AY363" i="20"/>
  <c r="AX385" i="20"/>
  <c r="AR318" i="20"/>
  <c r="AY317" i="20"/>
  <c r="AC363" i="20"/>
  <c r="AB385" i="20"/>
  <c r="AN320" i="20"/>
  <c r="AC320" i="20"/>
  <c r="AI363" i="20"/>
  <c r="AH385" i="20"/>
  <c r="AV320" i="20"/>
  <c r="AK320" i="20"/>
  <c r="AA363" i="20"/>
  <c r="Z385" i="20"/>
  <c r="AN351" i="20"/>
  <c r="AF340" i="20"/>
  <c r="AE397" i="20"/>
  <c r="AB400" i="20"/>
  <c r="AG351" i="20"/>
  <c r="BC340" i="20"/>
  <c r="BC397" i="20"/>
  <c r="BC205" i="20"/>
  <c r="AP213" i="20"/>
  <c r="AP209" i="20"/>
  <c r="AD277" i="20"/>
  <c r="AK252" i="20"/>
  <c r="AF295" i="20"/>
  <c r="BD328" i="20"/>
  <c r="BA328" i="20"/>
  <c r="AI374" i="20"/>
  <c r="AP351" i="20"/>
  <c r="AK340" i="20"/>
  <c r="BA397" i="20"/>
  <c r="BH400" i="20"/>
  <c r="BG351" i="20"/>
  <c r="AY340" i="20"/>
  <c r="BF389" i="20"/>
  <c r="AL400" i="20"/>
  <c r="Z351" i="20"/>
  <c r="BD340" i="20"/>
  <c r="AU397" i="20"/>
  <c r="AR400" i="20"/>
  <c r="AO351" i="20"/>
  <c r="AQ340" i="20"/>
  <c r="AM397" i="20"/>
  <c r="AJ400" i="20"/>
  <c r="AO317" i="20"/>
  <c r="BC341" i="20"/>
  <c r="AS354" i="20"/>
  <c r="AO378" i="20"/>
  <c r="AW317" i="20"/>
  <c r="AU341" i="20"/>
  <c r="BA354" i="20"/>
  <c r="BB256" i="20"/>
  <c r="AQ203" i="20"/>
  <c r="AM221" i="20"/>
  <c r="AE265" i="20"/>
  <c r="AQ269" i="20"/>
  <c r="AE276" i="20"/>
  <c r="AG359" i="20"/>
  <c r="AE312" i="20"/>
  <c r="AD421" i="20"/>
  <c r="AQ316" i="20"/>
  <c r="AX341" i="20"/>
  <c r="AU353" i="20"/>
  <c r="AN430" i="20"/>
  <c r="BG312" i="20"/>
  <c r="BE339" i="20"/>
  <c r="BI350" i="20"/>
  <c r="BB430" i="20"/>
  <c r="BG316" i="20"/>
  <c r="AH341" i="20"/>
  <c r="AC354" i="20"/>
  <c r="AF430" i="20"/>
  <c r="AG317" i="20"/>
  <c r="Z341" i="20"/>
  <c r="AK354" i="20"/>
  <c r="BG300" i="20"/>
  <c r="AS331" i="20"/>
  <c r="AA333" i="20"/>
  <c r="AF342" i="20"/>
  <c r="AY300" i="20"/>
  <c r="AK331" i="20"/>
  <c r="AI333" i="20"/>
  <c r="AJ236" i="20"/>
  <c r="AE211" i="20"/>
  <c r="AL232" i="20"/>
  <c r="AU211" i="20"/>
  <c r="AR211" i="20"/>
  <c r="AA254" i="20"/>
  <c r="AS266" i="20"/>
  <c r="BG304" i="20"/>
  <c r="AP338" i="20"/>
  <c r="AU345" i="20"/>
  <c r="AB312" i="20"/>
  <c r="AJ398" i="20"/>
  <c r="AE373" i="20"/>
  <c r="AM372" i="20"/>
  <c r="AZ308" i="20"/>
  <c r="AC398" i="20"/>
  <c r="BE369" i="20"/>
  <c r="AU368" i="20"/>
  <c r="AR312" i="20"/>
  <c r="BC398" i="20"/>
  <c r="BA373" i="20"/>
  <c r="BC372" i="20"/>
  <c r="AZ312" i="20"/>
  <c r="BB398" i="20"/>
  <c r="AS373" i="20"/>
  <c r="AT313" i="20"/>
  <c r="BI312" i="20"/>
  <c r="AQ355" i="20"/>
  <c r="AW374" i="20"/>
  <c r="BB313" i="20"/>
  <c r="AA313" i="20"/>
  <c r="AI355" i="20"/>
  <c r="AI246" i="20"/>
  <c r="AJ285" i="20"/>
  <c r="AE268" i="20"/>
  <c r="AQ261" i="20"/>
  <c r="AD251" i="20"/>
  <c r="AP256" i="20"/>
  <c r="AD305" i="20"/>
  <c r="AK304" i="20"/>
  <c r="AC347" i="20"/>
  <c r="AH327" i="20"/>
  <c r="AE327" i="20"/>
  <c r="BA374" i="20"/>
  <c r="AH393" i="20"/>
  <c r="BB325" i="20"/>
  <c r="AI325" i="20"/>
  <c r="BD370" i="20"/>
  <c r="AY393" i="20"/>
  <c r="AX327" i="20"/>
  <c r="AU327" i="20"/>
  <c r="AK374" i="20"/>
  <c r="BE393" i="20"/>
  <c r="BF327" i="20"/>
  <c r="BC327" i="20"/>
  <c r="AD289" i="20"/>
  <c r="BA293" i="20"/>
  <c r="AN202" i="20"/>
  <c r="BA222" i="20"/>
  <c r="AP258" i="20"/>
  <c r="AQ266" i="20"/>
  <c r="AW351" i="20"/>
  <c r="AE340" i="20"/>
  <c r="AL397" i="20"/>
  <c r="AO301" i="20"/>
  <c r="BD335" i="20"/>
  <c r="BI342" i="20"/>
  <c r="AZ430" i="20"/>
  <c r="BI343" i="20"/>
  <c r="AH334" i="20"/>
  <c r="Z432" i="20"/>
  <c r="BD426" i="20"/>
  <c r="BE301" i="20"/>
  <c r="AJ337" i="20"/>
  <c r="AO344" i="20"/>
  <c r="BF430" i="20"/>
  <c r="AA304" i="20"/>
  <c r="AF269" i="20"/>
  <c r="AH317" i="20"/>
  <c r="AX317" i="20"/>
  <c r="AK421" i="20"/>
  <c r="AG311" i="20"/>
  <c r="AT317" i="20"/>
  <c r="BC369" i="20"/>
  <c r="AW375" i="20"/>
  <c r="AH313" i="20"/>
  <c r="AH398" i="20"/>
  <c r="BH373" i="20"/>
  <c r="BE375" i="20"/>
  <c r="AJ405" i="20"/>
  <c r="BI452" i="20"/>
  <c r="AQ463" i="20"/>
  <c r="AL488" i="20"/>
  <c r="AK434" i="20"/>
  <c r="AT441" i="20"/>
  <c r="BA465" i="20"/>
  <c r="AX473" i="20"/>
  <c r="AQ391" i="20"/>
  <c r="AU440" i="20"/>
  <c r="Z446" i="20"/>
  <c r="AE477" i="20"/>
  <c r="AU404" i="20"/>
  <c r="AE454" i="20"/>
  <c r="AX435" i="20"/>
  <c r="AP471" i="20"/>
  <c r="AP289" i="20"/>
  <c r="AQ331" i="20"/>
  <c r="AK343" i="20"/>
  <c r="AH432" i="20"/>
  <c r="AS313" i="20"/>
  <c r="AH319" i="20"/>
  <c r="AP373" i="20"/>
  <c r="AQ378" i="20"/>
  <c r="BH316" i="20"/>
  <c r="AE334" i="20"/>
  <c r="AH373" i="20"/>
  <c r="AY378" i="20"/>
  <c r="BF406" i="20"/>
  <c r="AJ452" i="20"/>
  <c r="AM465" i="20"/>
  <c r="AL492" i="20"/>
  <c r="AX401" i="20"/>
  <c r="AC427" i="20"/>
  <c r="AO467" i="20"/>
  <c r="AL486" i="20"/>
  <c r="BA394" i="20"/>
  <c r="AW443" i="20"/>
  <c r="AN466" i="20"/>
  <c r="BG479" i="20"/>
  <c r="BA404" i="20"/>
  <c r="AQ454" i="20"/>
  <c r="BB444" i="20"/>
  <c r="AT473" i="20"/>
  <c r="AM369" i="20"/>
  <c r="AL419" i="20"/>
  <c r="AR458" i="20"/>
  <c r="AO493" i="20"/>
  <c r="BE245" i="20"/>
  <c r="AX355" i="20"/>
  <c r="AH355" i="20"/>
  <c r="AZ344" i="20"/>
  <c r="AK339" i="20"/>
  <c r="BG336" i="20"/>
  <c r="BD346" i="20"/>
  <c r="AL301" i="20"/>
  <c r="AE299" i="20"/>
  <c r="AM339" i="20"/>
  <c r="AV404" i="20"/>
  <c r="AC335" i="20"/>
  <c r="AV342" i="20"/>
  <c r="AM482" i="20"/>
  <c r="BB466" i="20"/>
  <c r="AT319" i="20"/>
  <c r="AA355" i="20"/>
  <c r="BE439" i="20"/>
  <c r="BG413" i="20"/>
  <c r="AA490" i="20"/>
  <c r="AO429" i="20"/>
  <c r="AW372" i="20"/>
  <c r="AJ485" i="20"/>
  <c r="AL454" i="20"/>
  <c r="AZ232" i="20"/>
  <c r="AE335" i="20"/>
  <c r="AN332" i="20"/>
  <c r="AM315" i="20"/>
  <c r="AS362" i="20"/>
  <c r="Z378" i="20"/>
  <c r="AY413" i="20"/>
  <c r="AP437" i="20"/>
  <c r="AV485" i="20"/>
  <c r="AJ484" i="20"/>
  <c r="BB418" i="20"/>
  <c r="BH438" i="20"/>
  <c r="AT464" i="20"/>
  <c r="Z497" i="20"/>
  <c r="AO372" i="20"/>
  <c r="BB431" i="20"/>
  <c r="AK466" i="20"/>
  <c r="AS498" i="20"/>
  <c r="AG382" i="20"/>
  <c r="AB419" i="20"/>
  <c r="AF451" i="20"/>
  <c r="AZ478" i="20"/>
  <c r="BG491" i="20"/>
  <c r="AQ425" i="20"/>
  <c r="AJ447" i="20"/>
  <c r="AE457" i="20"/>
  <c r="AX268" i="20"/>
  <c r="BI328" i="20"/>
  <c r="AU329" i="20"/>
  <c r="AW344" i="20"/>
  <c r="BF334" i="20"/>
  <c r="BG332" i="20"/>
  <c r="AT374" i="20"/>
  <c r="AA386" i="20"/>
  <c r="AP321" i="20"/>
  <c r="BA339" i="20"/>
  <c r="AF377" i="20"/>
  <c r="AI386" i="20"/>
  <c r="AJ413" i="20"/>
  <c r="BA458" i="20"/>
  <c r="AL493" i="20"/>
  <c r="AL500" i="20"/>
  <c r="AP409" i="20"/>
  <c r="AN436" i="20"/>
  <c r="AD474" i="20"/>
  <c r="AA486" i="20"/>
  <c r="AN417" i="20"/>
  <c r="AV448" i="20"/>
  <c r="AY470" i="20"/>
  <c r="AE489" i="20"/>
  <c r="AP404" i="20"/>
  <c r="AO454" i="20"/>
  <c r="AF445" i="20"/>
  <c r="AH479" i="20"/>
  <c r="Z353" i="20"/>
  <c r="AL283" i="20"/>
  <c r="BC321" i="20"/>
  <c r="AO328" i="20"/>
  <c r="BF299" i="20"/>
  <c r="BE344" i="20"/>
  <c r="BH305" i="20"/>
  <c r="AG354" i="20"/>
  <c r="Z332" i="20"/>
  <c r="AD308" i="20"/>
  <c r="AZ377" i="20"/>
  <c r="AO354" i="20"/>
  <c r="AY371" i="20"/>
  <c r="AN431" i="20"/>
  <c r="BA466" i="20"/>
  <c r="BI498" i="20"/>
  <c r="AO430" i="20"/>
  <c r="AR419" i="20"/>
  <c r="AV451" i="20"/>
  <c r="AC478" i="20"/>
  <c r="AQ491" i="20"/>
  <c r="AJ425" i="20"/>
  <c r="AL447" i="20"/>
  <c r="AW456" i="20"/>
  <c r="AB500" i="20"/>
  <c r="Z434" i="20"/>
  <c r="AH441" i="20"/>
  <c r="AS461" i="20"/>
  <c r="BF227" i="20"/>
  <c r="BC421" i="20"/>
  <c r="AM421" i="20"/>
  <c r="AG374" i="20"/>
  <c r="AU347" i="20"/>
  <c r="AI308" i="20"/>
  <c r="AV354" i="20"/>
  <c r="AZ306" i="20"/>
  <c r="AY305" i="20"/>
  <c r="AY347" i="20"/>
  <c r="BD354" i="20"/>
  <c r="AH430" i="20"/>
  <c r="AZ419" i="20"/>
  <c r="BD451" i="20"/>
  <c r="AK478" i="20"/>
  <c r="AI491" i="20"/>
  <c r="AR425" i="20"/>
  <c r="AT447" i="20"/>
  <c r="AO456" i="20"/>
  <c r="BB499" i="20"/>
  <c r="AH434" i="20"/>
  <c r="AR240" i="20"/>
  <c r="AQ329" i="20"/>
  <c r="AA329" i="20"/>
  <c r="AE421" i="20"/>
  <c r="AO340" i="20"/>
  <c r="AX315" i="20"/>
  <c r="AE365" i="20"/>
  <c r="AW371" i="20"/>
  <c r="AX309" i="20"/>
  <c r="BE398" i="20"/>
  <c r="AU373" i="20"/>
  <c r="BE371" i="20"/>
  <c r="AZ401" i="20"/>
  <c r="AV449" i="20"/>
  <c r="AG460" i="20"/>
  <c r="AD484" i="20"/>
  <c r="AU434" i="20"/>
  <c r="AW441" i="20"/>
  <c r="BE463" i="20"/>
  <c r="AW481" i="20"/>
  <c r="AO388" i="20"/>
  <c r="AX440" i="20"/>
  <c r="AO450" i="20"/>
  <c r="AI475" i="20"/>
  <c r="AO395" i="20"/>
  <c r="AO443" i="20"/>
  <c r="AY451" i="20"/>
  <c r="BA481" i="20"/>
  <c r="AX496" i="20"/>
  <c r="Z414" i="20"/>
  <c r="AO263" i="20"/>
  <c r="AZ313" i="20"/>
  <c r="BB419" i="20"/>
  <c r="AW460" i="20"/>
  <c r="AM464" i="20"/>
  <c r="AI405" i="20"/>
  <c r="BI453" i="20"/>
  <c r="AR475" i="20"/>
  <c r="AW380" i="20"/>
  <c r="AW424" i="20"/>
  <c r="AN442" i="20"/>
  <c r="AV498" i="20"/>
  <c r="AI390" i="20"/>
  <c r="BG443" i="20"/>
  <c r="AO439" i="20"/>
  <c r="BE475" i="20"/>
  <c r="AR491" i="20"/>
  <c r="AB413" i="20"/>
  <c r="BI458" i="20"/>
  <c r="AT493" i="20"/>
  <c r="W203" i="14"/>
  <c r="AO307" i="20"/>
  <c r="AY400" i="20"/>
  <c r="AV480" i="20"/>
  <c r="BB488" i="20"/>
  <c r="BC497" i="20"/>
  <c r="BE443" i="20"/>
  <c r="BA461" i="20"/>
  <c r="AZ496" i="20"/>
  <c r="AV434" i="20"/>
  <c r="AY441" i="20"/>
  <c r="BI461" i="20"/>
  <c r="AW477" i="20"/>
  <c r="AS390" i="20"/>
  <c r="AW440" i="20"/>
  <c r="Z442" i="20"/>
  <c r="AG476" i="20"/>
  <c r="AT404" i="20"/>
  <c r="AK454" i="20"/>
  <c r="Z439" i="20"/>
  <c r="AV472" i="20"/>
  <c r="AA147" i="3"/>
  <c r="AX329" i="20"/>
  <c r="AJ434" i="20"/>
  <c r="AW383" i="20"/>
  <c r="AK412" i="20"/>
  <c r="AF491" i="20"/>
  <c r="AZ440" i="20"/>
  <c r="AU485" i="20"/>
  <c r="AO499" i="20"/>
  <c r="AI409" i="20"/>
  <c r="AR451" i="20"/>
  <c r="AO482" i="20"/>
  <c r="BD494" i="20"/>
  <c r="AO417" i="20"/>
  <c r="AB431" i="20"/>
  <c r="BD463" i="20"/>
  <c r="AX497" i="20"/>
  <c r="AY375" i="20"/>
  <c r="AY431" i="20"/>
  <c r="AJ466" i="20"/>
  <c r="AR498" i="20"/>
  <c r="AF147" i="3"/>
  <c r="BA462" i="20"/>
  <c r="BB497" i="20"/>
  <c r="BA430" i="20"/>
  <c r="AD494" i="20"/>
  <c r="AH462" i="20"/>
  <c r="BF433" i="20"/>
  <c r="AC390" i="20"/>
  <c r="AQ462" i="20"/>
  <c r="BB498" i="20"/>
  <c r="AA394" i="20"/>
  <c r="AQ443" i="20"/>
  <c r="BA447" i="20"/>
  <c r="AO479" i="20"/>
  <c r="AJ495" i="20"/>
  <c r="AP414" i="20"/>
  <c r="AQ458" i="20"/>
  <c r="AC493" i="20"/>
  <c r="AE484" i="20"/>
  <c r="Z418" i="20"/>
  <c r="AB436" i="20"/>
  <c r="AI474" i="20"/>
  <c r="AL494" i="20"/>
  <c r="BH422" i="20"/>
  <c r="BE462" i="20"/>
  <c r="AK362" i="20"/>
  <c r="AG456" i="20"/>
  <c r="AP441" i="20"/>
  <c r="BH440" i="20"/>
  <c r="AS404" i="20"/>
  <c r="AH445" i="20"/>
  <c r="BI481" i="20"/>
  <c r="AC400" i="20"/>
  <c r="AC413" i="20"/>
  <c r="AZ437" i="20"/>
  <c r="AK469" i="20"/>
  <c r="AH499" i="20"/>
  <c r="BB425" i="20"/>
  <c r="AM445" i="20"/>
  <c r="AX485" i="20"/>
  <c r="AL495" i="20"/>
  <c r="BF434" i="20"/>
  <c r="AB441" i="20"/>
  <c r="AU460" i="20"/>
  <c r="AG473" i="20"/>
  <c r="AJ401" i="20"/>
  <c r="AO329" i="20"/>
  <c r="AR374" i="20"/>
  <c r="AG366" i="20"/>
  <c r="BE494" i="20"/>
  <c r="BE490" i="20"/>
  <c r="Z345" i="20"/>
  <c r="AH345" i="20"/>
  <c r="AV459" i="20"/>
  <c r="AX410" i="20"/>
  <c r="AR484" i="20"/>
  <c r="AJ449" i="20"/>
  <c r="BF400" i="20"/>
  <c r="AK498" i="20"/>
  <c r="BC438" i="20"/>
  <c r="AM289" i="20"/>
  <c r="AY349" i="20"/>
  <c r="Z374" i="20"/>
  <c r="AN336" i="20"/>
  <c r="AW377" i="20"/>
  <c r="AQ382" i="20"/>
  <c r="AP410" i="20"/>
  <c r="AU458" i="20"/>
  <c r="AN493" i="20"/>
  <c r="AL496" i="20"/>
  <c r="AP405" i="20"/>
  <c r="AG429" i="20"/>
  <c r="AF474" i="20"/>
  <c r="AZ486" i="20"/>
  <c r="AN400" i="20"/>
  <c r="AK448" i="20"/>
  <c r="AK470" i="20"/>
  <c r="BC481" i="20"/>
  <c r="AB404" i="20"/>
  <c r="BB454" i="20"/>
  <c r="AC444" i="20"/>
  <c r="AN476" i="20"/>
  <c r="AG349" i="20"/>
  <c r="AC401" i="20"/>
  <c r="AD462" i="20"/>
  <c r="AO457" i="20"/>
  <c r="AO211" i="20"/>
  <c r="AA374" i="20"/>
  <c r="AX374" i="20"/>
  <c r="AN346" i="20"/>
  <c r="BD330" i="20"/>
  <c r="AV343" i="20"/>
  <c r="AP349" i="20"/>
  <c r="Z303" i="20"/>
  <c r="BG301" i="20"/>
  <c r="AE347" i="20"/>
  <c r="AX349" i="20"/>
  <c r="AC408" i="20"/>
  <c r="BA413" i="20"/>
  <c r="AZ449" i="20"/>
  <c r="BE469" i="20"/>
  <c r="BF499" i="20"/>
  <c r="AF425" i="20"/>
  <c r="BF445" i="20"/>
  <c r="AZ485" i="20"/>
  <c r="AJ492" i="20"/>
  <c r="AP422" i="20"/>
  <c r="AN438" i="20"/>
  <c r="AM456" i="20"/>
  <c r="AN477" i="20"/>
  <c r="AG380" i="20"/>
  <c r="AG424" i="20"/>
  <c r="BE466" i="20"/>
  <c r="Z498" i="20"/>
  <c r="AG375" i="20"/>
  <c r="AT321" i="20"/>
  <c r="BH321" i="20"/>
  <c r="AD328" i="20"/>
  <c r="AP332" i="20"/>
  <c r="AV346" i="20"/>
  <c r="BH337" i="20"/>
  <c r="AM400" i="20"/>
  <c r="AR351" i="20"/>
  <c r="BB340" i="20"/>
  <c r="AQ389" i="20"/>
  <c r="AE400" i="20"/>
  <c r="AO396" i="20"/>
  <c r="BA448" i="20"/>
  <c r="BA470" i="20"/>
  <c r="AM481" i="20"/>
  <c r="AR404" i="20"/>
  <c r="AH454" i="20"/>
  <c r="AS444" i="20"/>
  <c r="BF475" i="20"/>
  <c r="AF381" i="20"/>
  <c r="AO399" i="20"/>
  <c r="AT462" i="20"/>
  <c r="AY456" i="20"/>
  <c r="BC496" i="20"/>
  <c r="AA405" i="20"/>
  <c r="AO433" i="20"/>
  <c r="BC482" i="20"/>
  <c r="AL281" i="20"/>
  <c r="AI408" i="20"/>
  <c r="BF408" i="20"/>
  <c r="AF390" i="20"/>
  <c r="AM389" i="20"/>
  <c r="AY301" i="20"/>
  <c r="AO389" i="20"/>
  <c r="AL321" i="20"/>
  <c r="BI320" i="20"/>
  <c r="AP363" i="20"/>
  <c r="BC393" i="20"/>
  <c r="AZ404" i="20"/>
  <c r="AP454" i="20"/>
  <c r="BA444" i="20"/>
  <c r="AX475" i="20"/>
  <c r="Z373" i="20"/>
  <c r="AG399" i="20"/>
  <c r="BB462" i="20"/>
  <c r="AQ456" i="20"/>
  <c r="AU496" i="20"/>
  <c r="BE402" i="20"/>
  <c r="AL219" i="20"/>
  <c r="AZ335" i="20"/>
  <c r="AF337" i="20"/>
  <c r="BF373" i="20"/>
  <c r="AR339" i="20"/>
  <c r="AZ351" i="20"/>
  <c r="AE374" i="20"/>
  <c r="AC300" i="20"/>
  <c r="BB331" i="20"/>
  <c r="AG341" i="20"/>
  <c r="AU374" i="20"/>
  <c r="BD342" i="20"/>
  <c r="AA402" i="20"/>
  <c r="AK462" i="20"/>
  <c r="AQ460" i="20"/>
  <c r="AM500" i="20"/>
  <c r="AO406" i="20"/>
  <c r="BE437" i="20"/>
  <c r="BA482" i="20"/>
  <c r="AX494" i="20"/>
  <c r="BE405" i="20"/>
  <c r="AR427" i="20"/>
  <c r="AD460" i="20"/>
  <c r="AD497" i="20"/>
  <c r="Z412" i="20"/>
  <c r="AX427" i="20"/>
  <c r="AM453" i="20"/>
  <c r="AX490" i="20"/>
  <c r="AR416" i="20"/>
  <c r="AY414" i="20"/>
  <c r="AR343" i="20"/>
  <c r="AU381" i="20"/>
  <c r="AS433" i="20"/>
  <c r="AO468" i="20"/>
  <c r="AG475" i="20"/>
  <c r="AN411" i="20"/>
  <c r="AP446" i="20"/>
  <c r="AP486" i="20"/>
  <c r="AC422" i="20"/>
  <c r="BC448" i="20"/>
  <c r="AG470" i="20"/>
  <c r="AZ489" i="20"/>
  <c r="AZ412" i="20"/>
  <c r="BD420" i="20"/>
  <c r="AS453" i="20"/>
  <c r="AK490" i="20"/>
  <c r="BB408" i="20"/>
  <c r="AS413" i="20"/>
  <c r="BH449" i="20"/>
  <c r="AO469" i="20"/>
  <c r="AS401" i="20"/>
  <c r="AT351" i="20"/>
  <c r="AD422" i="20"/>
  <c r="AD385" i="20"/>
  <c r="AW391" i="20"/>
  <c r="BB484" i="20"/>
  <c r="AG428" i="20"/>
  <c r="AW482" i="20"/>
  <c r="BE491" i="20"/>
  <c r="AQ405" i="20"/>
  <c r="BE433" i="20"/>
  <c r="AH482" i="20"/>
  <c r="AQ494" i="20"/>
  <c r="BE409" i="20"/>
  <c r="AH428" i="20"/>
  <c r="AB461" i="20"/>
  <c r="AK497" i="20"/>
  <c r="AQ371" i="20"/>
  <c r="AV431" i="20"/>
  <c r="BI466" i="20"/>
  <c r="AD498" i="20"/>
  <c r="AC147" i="3"/>
  <c r="AN390" i="20"/>
  <c r="AT438" i="20"/>
  <c r="AQ402" i="20"/>
  <c r="BE406" i="20"/>
  <c r="AX488" i="20"/>
  <c r="AX438" i="20"/>
  <c r="BF493" i="20"/>
  <c r="BG495" i="20"/>
  <c r="AH406" i="20"/>
  <c r="BH452" i="20"/>
  <c r="AW464" i="20"/>
  <c r="AV491" i="20"/>
  <c r="BD402" i="20"/>
  <c r="AI428" i="20"/>
  <c r="BD474" i="20"/>
  <c r="AK486" i="20"/>
  <c r="AV416" i="20"/>
  <c r="AJ448" i="20"/>
  <c r="AJ470" i="20"/>
  <c r="BC489" i="20"/>
  <c r="AB147" i="3"/>
  <c r="AV470" i="20"/>
  <c r="Z147" i="3"/>
  <c r="AA316" i="20"/>
  <c r="AJ422" i="20"/>
  <c r="AJ457" i="20"/>
  <c r="BB453" i="20"/>
  <c r="BD434" i="20"/>
  <c r="AP447" i="20"/>
  <c r="AH489" i="20"/>
  <c r="AI412" i="20"/>
  <c r="AN424" i="20"/>
  <c r="AI453" i="20"/>
  <c r="BG490" i="20"/>
  <c r="AL426" i="20"/>
  <c r="AO415" i="20"/>
  <c r="AQ449" i="20"/>
  <c r="AU478" i="20"/>
  <c r="AO484" i="20"/>
  <c r="BH425" i="20"/>
  <c r="AE447" i="20"/>
  <c r="AG485" i="20"/>
  <c r="AL499" i="20"/>
  <c r="BE419" i="20"/>
  <c r="BI482" i="20"/>
  <c r="AG367" i="20"/>
  <c r="AT499" i="20"/>
  <c r="BA433" i="20"/>
  <c r="AK452" i="20"/>
  <c r="AG392" i="20"/>
  <c r="AO462" i="20"/>
  <c r="AC498" i="20"/>
  <c r="BE395" i="20"/>
  <c r="AY443" i="20"/>
  <c r="AD433" i="20"/>
  <c r="AF468" i="20"/>
  <c r="AJ499" i="20"/>
  <c r="AJ417" i="20"/>
  <c r="BE458" i="20"/>
  <c r="AP493" i="20"/>
  <c r="AM488" i="20"/>
  <c r="AG402" i="20"/>
  <c r="AB339" i="20"/>
  <c r="BG398" i="20"/>
  <c r="AK405" i="20"/>
  <c r="BE413" i="20"/>
  <c r="AP226" i="20"/>
  <c r="AL377" i="20"/>
  <c r="BE377" i="20"/>
  <c r="AN469" i="20"/>
  <c r="AH427" i="20"/>
  <c r="AT496" i="20"/>
  <c r="BB464" i="20"/>
  <c r="AU425" i="20"/>
  <c r="BD489" i="20"/>
  <c r="BC451" i="20"/>
  <c r="AL335" i="20"/>
  <c r="BC426" i="20"/>
  <c r="AT385" i="20"/>
  <c r="AN335" i="20"/>
  <c r="AB348" i="20"/>
  <c r="AJ374" i="20"/>
  <c r="AQ410" i="20"/>
  <c r="AZ433" i="20"/>
  <c r="AL469" i="20"/>
  <c r="AF496" i="20"/>
  <c r="AY417" i="20"/>
  <c r="AR445" i="20"/>
  <c r="AL485" i="20"/>
  <c r="AJ488" i="20"/>
  <c r="BH418" i="20"/>
  <c r="AA438" i="20"/>
  <c r="AB469" i="20"/>
  <c r="AB475" i="20"/>
  <c r="AC378" i="20"/>
  <c r="AO420" i="20"/>
  <c r="AQ466" i="20"/>
  <c r="AY498" i="20"/>
  <c r="AX386" i="20"/>
  <c r="AH419" i="20"/>
  <c r="AJ451" i="20"/>
  <c r="BE478" i="20"/>
  <c r="BH252" i="20"/>
  <c r="AA345" i="20"/>
  <c r="AQ345" i="20"/>
  <c r="AF385" i="20"/>
  <c r="BC377" i="20"/>
  <c r="AB324" i="20"/>
  <c r="BH385" i="20"/>
  <c r="BB317" i="20"/>
  <c r="AA317" i="20"/>
  <c r="BA363" i="20"/>
  <c r="AZ385" i="20"/>
  <c r="AN408" i="20"/>
  <c r="BC454" i="20"/>
  <c r="Z435" i="20"/>
  <c r="BD468" i="20"/>
  <c r="Z500" i="20"/>
  <c r="AF415" i="20"/>
  <c r="BF458" i="20"/>
  <c r="AR493" i="20"/>
  <c r="BC484" i="20"/>
  <c r="Z417" i="20"/>
  <c r="AD436" i="20"/>
  <c r="AJ474" i="20"/>
  <c r="AF486" i="20"/>
  <c r="AS422" i="20"/>
  <c r="AP448" i="20"/>
  <c r="AH470" i="20"/>
  <c r="AC489" i="20"/>
  <c r="BB412" i="20"/>
  <c r="AA321" i="20"/>
  <c r="AQ381" i="20"/>
  <c r="AT334" i="20"/>
  <c r="AI304" i="20"/>
  <c r="AY353" i="20"/>
  <c r="AE339" i="20"/>
  <c r="BH416" i="20"/>
  <c r="AY336" i="20"/>
  <c r="AS317" i="20"/>
  <c r="BG421" i="20"/>
  <c r="AZ416" i="20"/>
  <c r="AK418" i="20"/>
  <c r="AQ438" i="20"/>
  <c r="AF467" i="20"/>
  <c r="AV473" i="20"/>
  <c r="AO376" i="20"/>
  <c r="AV454" i="20"/>
  <c r="BG466" i="20"/>
  <c r="AB498" i="20"/>
  <c r="Z382" i="20"/>
  <c r="AX419" i="20"/>
  <c r="AL451" i="20"/>
  <c r="AI478" i="20"/>
  <c r="AQ495" i="20"/>
  <c r="AH402" i="20"/>
  <c r="BG451" i="20"/>
  <c r="BE460" i="20"/>
  <c r="BI276" i="20"/>
  <c r="AJ359" i="20"/>
  <c r="AH359" i="20"/>
  <c r="AZ302" i="20"/>
  <c r="BI346" i="20"/>
  <c r="AT328" i="20"/>
  <c r="AO358" i="20"/>
  <c r="AO304" i="20"/>
  <c r="BH309" i="20"/>
  <c r="AA377" i="20"/>
  <c r="AW358" i="20"/>
  <c r="AG376" i="20"/>
  <c r="AJ443" i="20"/>
  <c r="AB466" i="20"/>
  <c r="AJ498" i="20"/>
  <c r="AH378" i="20"/>
  <c r="BF419" i="20"/>
  <c r="AT451" i="20"/>
  <c r="AQ478" i="20"/>
  <c r="AI495" i="20"/>
  <c r="BE240" i="20"/>
  <c r="BE265" i="20"/>
  <c r="AE361" i="20"/>
  <c r="AU361" i="20"/>
  <c r="AK385" i="20"/>
  <c r="BE355" i="20"/>
  <c r="AV329" i="20"/>
  <c r="AV362" i="20"/>
  <c r="AR310" i="20"/>
  <c r="AQ309" i="20"/>
  <c r="AL355" i="20"/>
  <c r="BD362" i="20"/>
  <c r="AG416" i="20"/>
  <c r="AM419" i="20"/>
  <c r="AK433" i="20"/>
  <c r="AU468" i="20"/>
  <c r="BE496" i="20"/>
  <c r="AR405" i="20"/>
  <c r="BA452" i="20"/>
  <c r="AY463" i="20"/>
  <c r="AT488" i="20"/>
  <c r="BB434" i="20"/>
  <c r="AI441" i="20"/>
  <c r="BI465" i="20"/>
  <c r="AH477" i="20"/>
  <c r="AY391" i="20"/>
  <c r="AJ440" i="20"/>
  <c r="AH446" i="20"/>
  <c r="AM477" i="20"/>
  <c r="AM404" i="20"/>
  <c r="BI454" i="20"/>
  <c r="AJ343" i="20"/>
  <c r="AA365" i="20"/>
  <c r="BC468" i="20"/>
  <c r="AT484" i="20"/>
  <c r="AP489" i="20"/>
  <c r="AL443" i="20"/>
  <c r="BH469" i="20"/>
  <c r="BH492" i="20"/>
  <c r="AI434" i="20"/>
  <c r="AR441" i="20"/>
  <c r="AE460" i="20"/>
  <c r="AA497" i="20"/>
  <c r="AI387" i="20"/>
  <c r="AY440" i="20"/>
  <c r="AO446" i="20"/>
  <c r="AM473" i="20"/>
  <c r="BD400" i="20"/>
  <c r="Z443" i="20"/>
  <c r="AT433" i="20"/>
  <c r="AV468" i="20"/>
  <c r="BE499" i="20"/>
  <c r="AR352" i="20"/>
  <c r="AQ448" i="20"/>
  <c r="AZ405" i="20"/>
  <c r="AG434" i="20"/>
  <c r="AQ499" i="20"/>
  <c r="AV429" i="20"/>
  <c r="AS493" i="20"/>
  <c r="AG492" i="20"/>
  <c r="AX402" i="20"/>
  <c r="AT452" i="20"/>
  <c r="AM461" i="20"/>
  <c r="AN487" i="20"/>
  <c r="Z401" i="20"/>
  <c r="BB441" i="20"/>
  <c r="AP467" i="20"/>
  <c r="AX481" i="20"/>
  <c r="AG396" i="20"/>
  <c r="BI448" i="20"/>
  <c r="BI470" i="20"/>
  <c r="AE481" i="20"/>
  <c r="AS443" i="20"/>
  <c r="AS347" i="20"/>
  <c r="BA457" i="20"/>
  <c r="Z448" i="20"/>
  <c r="AF420" i="20"/>
  <c r="BE391" i="20"/>
  <c r="AT435" i="20"/>
  <c r="AO475" i="20"/>
  <c r="AU393" i="20"/>
  <c r="AQ406" i="20"/>
  <c r="BH462" i="20"/>
  <c r="AW465" i="20"/>
  <c r="AX491" i="20"/>
  <c r="AA417" i="20"/>
  <c r="BB439" i="20"/>
  <c r="AE485" i="20"/>
  <c r="AT487" i="20"/>
  <c r="AM418" i="20"/>
  <c r="Z438" i="20"/>
  <c r="AO455" i="20"/>
  <c r="AP476" i="20"/>
  <c r="BF485" i="20"/>
  <c r="AU457" i="20"/>
  <c r="BI397" i="20"/>
  <c r="AA341" i="20"/>
  <c r="AN448" i="20"/>
  <c r="AY464" i="20"/>
  <c r="BH482" i="20"/>
  <c r="AW414" i="20"/>
  <c r="AT466" i="20"/>
  <c r="AO477" i="20"/>
  <c r="AK390" i="20"/>
  <c r="BG440" i="20"/>
  <c r="AG466" i="20"/>
  <c r="BG475" i="20"/>
  <c r="BB404" i="20"/>
  <c r="AS454" i="20"/>
  <c r="AT437" i="20"/>
  <c r="AN472" i="20"/>
  <c r="AM373" i="20"/>
  <c r="Z425" i="20"/>
  <c r="AO364" i="20"/>
  <c r="AO359" i="20"/>
  <c r="AX462" i="20"/>
  <c r="AF429" i="20"/>
  <c r="AQ337" i="20"/>
  <c r="AZ298" i="20"/>
  <c r="AP393" i="20"/>
  <c r="AK477" i="20"/>
  <c r="AX437" i="20"/>
  <c r="BE408" i="20"/>
  <c r="BC474" i="20"/>
  <c r="AT431" i="20"/>
  <c r="AZ492" i="20"/>
  <c r="BH444" i="20"/>
  <c r="BC385" i="20"/>
  <c r="Z321" i="20"/>
  <c r="AO346" i="20"/>
  <c r="AU363" i="20"/>
  <c r="AL385" i="20"/>
  <c r="AY394" i="20"/>
  <c r="AP443" i="20"/>
  <c r="BB449" i="20"/>
  <c r="AC481" i="20"/>
  <c r="Z496" i="20"/>
  <c r="AR413" i="20"/>
  <c r="AS458" i="20"/>
  <c r="AD493" i="20"/>
  <c r="AT500" i="20"/>
  <c r="AX409" i="20"/>
  <c r="AF436" i="20"/>
  <c r="BI474" i="20"/>
  <c r="BF486" i="20"/>
  <c r="AV417" i="20"/>
  <c r="AH448" i="20"/>
  <c r="AQ470" i="20"/>
  <c r="BB489" i="20"/>
  <c r="AH404" i="20"/>
  <c r="AN454" i="20"/>
  <c r="AT445" i="20"/>
  <c r="AP479" i="20"/>
  <c r="AG273" i="20"/>
  <c r="AP327" i="20"/>
  <c r="BI332" i="20"/>
  <c r="AX430" i="20"/>
  <c r="AC342" i="20"/>
  <c r="AD304" i="20"/>
  <c r="AO350" i="20"/>
  <c r="AY332" i="20"/>
  <c r="AL304" i="20"/>
  <c r="AM377" i="20"/>
  <c r="AW350" i="20"/>
  <c r="AQ367" i="20"/>
  <c r="BD428" i="20"/>
  <c r="AU466" i="20"/>
  <c r="AV490" i="20"/>
  <c r="BE426" i="20"/>
  <c r="AK417" i="20"/>
  <c r="BF449" i="20"/>
  <c r="BB478" i="20"/>
  <c r="AQ487" i="20"/>
  <c r="BI425" i="20"/>
  <c r="AN447" i="20"/>
  <c r="AY485" i="20"/>
  <c r="AJ496" i="20"/>
  <c r="AY434" i="20"/>
  <c r="BH441" i="20"/>
  <c r="AO459" i="20"/>
  <c r="AV481" i="20"/>
  <c r="AV227" i="20"/>
  <c r="AH363" i="20"/>
  <c r="AN377" i="20"/>
  <c r="BC347" i="20"/>
  <c r="AO298" i="20"/>
  <c r="BD430" i="20"/>
  <c r="BH377" i="20"/>
  <c r="BG430" i="20"/>
  <c r="AQ308" i="20"/>
  <c r="AK341" i="20"/>
  <c r="AO348" i="20"/>
  <c r="AT430" i="20"/>
  <c r="AH409" i="20"/>
  <c r="AV436" i="20"/>
  <c r="AL474" i="20"/>
  <c r="AI486" i="20"/>
  <c r="AF417" i="20"/>
  <c r="BG448" i="20"/>
  <c r="BG470" i="20"/>
  <c r="AM489" i="20"/>
  <c r="AX404" i="20"/>
  <c r="AR454" i="20"/>
  <c r="AX444" i="20"/>
  <c r="Z479" i="20"/>
  <c r="BF349" i="20"/>
  <c r="AY402" i="20"/>
  <c r="AY462" i="20"/>
  <c r="AO461" i="20"/>
  <c r="AW304" i="20"/>
  <c r="BA305" i="20"/>
  <c r="BA340" i="20"/>
  <c r="AW328" i="20"/>
  <c r="AH349" i="20"/>
  <c r="BD339" i="20"/>
  <c r="AS400" i="20"/>
  <c r="BF351" i="20"/>
  <c r="AA340" i="20"/>
  <c r="BE389" i="20"/>
  <c r="AK400" i="20"/>
  <c r="BD413" i="20"/>
  <c r="AB448" i="20"/>
  <c r="AB470" i="20"/>
  <c r="AU489" i="20"/>
  <c r="BF404" i="20"/>
  <c r="AT454" i="20"/>
  <c r="AM444" i="20"/>
  <c r="BB477" i="20"/>
  <c r="AJ348" i="20"/>
  <c r="AQ227" i="20"/>
  <c r="AO235" i="20"/>
  <c r="AW400" i="20"/>
  <c r="AF408" i="20"/>
  <c r="AX408" i="20"/>
  <c r="BG389" i="20"/>
  <c r="AE315" i="20"/>
  <c r="AR393" i="20"/>
  <c r="AD325" i="20"/>
  <c r="BA324" i="20"/>
  <c r="AP370" i="20"/>
  <c r="AJ393" i="20"/>
  <c r="BC412" i="20"/>
  <c r="AD454" i="20"/>
  <c r="BE447" i="20"/>
  <c r="AN480" i="20"/>
  <c r="AO381" i="20"/>
  <c r="AS405" i="20"/>
  <c r="AP462" i="20"/>
  <c r="AQ464" i="20"/>
  <c r="BD488" i="20"/>
  <c r="AO410" i="20"/>
  <c r="AX433" i="20"/>
  <c r="AC482" i="20"/>
  <c r="AI497" i="20"/>
  <c r="BD417" i="20"/>
  <c r="AN429" i="20"/>
  <c r="AF463" i="20"/>
  <c r="AJ497" i="20"/>
  <c r="AW368" i="20"/>
  <c r="AH431" i="20"/>
  <c r="AN304" i="20"/>
  <c r="AI379" i="20"/>
  <c r="AA499" i="20"/>
  <c r="AQ386" i="20"/>
  <c r="AD483" i="20"/>
  <c r="AL431" i="20"/>
  <c r="AZ482" i="20"/>
  <c r="AW487" i="20"/>
  <c r="AY401" i="20"/>
  <c r="AS436" i="20"/>
  <c r="AI482" i="20"/>
  <c r="AC494" i="20"/>
  <c r="BE401" i="20"/>
  <c r="AP424" i="20"/>
  <c r="AF459" i="20"/>
  <c r="AE497" i="20"/>
  <c r="AI367" i="20"/>
  <c r="AV428" i="20"/>
  <c r="BC466" i="20"/>
  <c r="BD490" i="20"/>
  <c r="Z423" i="20"/>
  <c r="BD337" i="20"/>
  <c r="BC470" i="20"/>
  <c r="AL440" i="20"/>
  <c r="AG443" i="20"/>
  <c r="BG386" i="20"/>
  <c r="BI449" i="20"/>
  <c r="AW471" i="20"/>
  <c r="Z357" i="20"/>
  <c r="AO403" i="20"/>
  <c r="AI462" i="20"/>
  <c r="AS463" i="20"/>
  <c r="AP487" i="20"/>
  <c r="AI413" i="20"/>
  <c r="Z437" i="20"/>
  <c r="AB482" i="20"/>
  <c r="BB483" i="20"/>
  <c r="AS418" i="20"/>
  <c r="AY438" i="20"/>
  <c r="BH465" i="20"/>
  <c r="AN473" i="20"/>
  <c r="AC477" i="20"/>
  <c r="BB426" i="20"/>
  <c r="AZ479" i="20"/>
  <c r="BG462" i="20"/>
  <c r="AU449" i="20"/>
  <c r="BA386" i="20"/>
  <c r="AH458" i="20"/>
  <c r="AP490" i="20"/>
  <c r="AO387" i="20"/>
  <c r="AD443" i="20"/>
  <c r="AG439" i="20"/>
  <c r="AW475" i="20"/>
  <c r="AJ491" i="20"/>
  <c r="BD411" i="20"/>
  <c r="AD458" i="20"/>
  <c r="BB493" i="20"/>
  <c r="BD499" i="20"/>
  <c r="AX413" i="20"/>
  <c r="BB436" i="20"/>
  <c r="BH474" i="20"/>
  <c r="BD486" i="20"/>
  <c r="AZ475" i="20"/>
  <c r="BG497" i="20"/>
  <c r="AX426" i="20"/>
  <c r="AE353" i="20"/>
  <c r="AE470" i="20"/>
  <c r="AF497" i="20"/>
  <c r="BI490" i="20"/>
  <c r="AI406" i="20"/>
  <c r="BD455" i="20"/>
  <c r="AY494" i="20"/>
  <c r="AW409" i="20"/>
  <c r="Z428" i="20"/>
  <c r="BB460" i="20"/>
  <c r="AS497" i="20"/>
  <c r="AI371" i="20"/>
  <c r="BD431" i="20"/>
  <c r="AD466" i="20"/>
  <c r="AL498" i="20"/>
  <c r="Z400" i="20"/>
  <c r="AI419" i="20"/>
  <c r="AE451" i="20"/>
  <c r="BG478" i="20"/>
  <c r="BE492" i="20"/>
  <c r="AM460" i="20"/>
  <c r="BF378" i="20"/>
  <c r="AN342" i="20"/>
  <c r="AI464" i="20"/>
  <c r="BH461" i="20"/>
  <c r="AG338" i="20"/>
  <c r="AJ314" i="20"/>
  <c r="BG390" i="20"/>
  <c r="AT497" i="20"/>
  <c r="AM458" i="20"/>
  <c r="AT418" i="20"/>
  <c r="AV478" i="20"/>
  <c r="AC448" i="20"/>
  <c r="AG386" i="20"/>
  <c r="BC456" i="20"/>
  <c r="BD312" i="20"/>
  <c r="AH374" i="20"/>
  <c r="AW426" i="20"/>
  <c r="BD374" i="20"/>
  <c r="AW346" i="20"/>
  <c r="AX412" i="20"/>
  <c r="Z427" i="20"/>
  <c r="AP453" i="20"/>
  <c r="AI490" i="20"/>
  <c r="AQ408" i="20"/>
  <c r="AA414" i="20"/>
  <c r="AR449" i="20"/>
  <c r="BD478" i="20"/>
  <c r="AF500" i="20"/>
  <c r="BC425" i="20"/>
  <c r="AX445" i="20"/>
  <c r="AR485" i="20"/>
  <c r="AR492" i="20"/>
  <c r="BF422" i="20"/>
  <c r="AF438" i="20"/>
  <c r="AU456" i="20"/>
  <c r="AV477" i="20"/>
  <c r="AO380" i="20"/>
  <c r="AO424" i="20"/>
  <c r="AF442" i="20"/>
  <c r="BD498" i="20"/>
  <c r="BH306" i="20"/>
  <c r="AM327" i="20"/>
  <c r="Z331" i="20"/>
  <c r="AB332" i="20"/>
  <c r="AO345" i="20"/>
  <c r="AF335" i="20"/>
  <c r="AV390" i="20"/>
  <c r="AD351" i="20"/>
  <c r="AZ340" i="20"/>
  <c r="AC389" i="20"/>
  <c r="BD390" i="20"/>
  <c r="AK394" i="20"/>
  <c r="AA440" i="20"/>
  <c r="AP450" i="20"/>
  <c r="AQ479" i="20"/>
  <c r="AD404" i="20"/>
  <c r="BG454" i="20"/>
  <c r="AP439" i="20"/>
  <c r="AD473" i="20"/>
  <c r="BA362" i="20"/>
  <c r="AP418" i="20"/>
  <c r="AZ458" i="20"/>
  <c r="AW493" i="20"/>
  <c r="AO491" i="20"/>
  <c r="AI401" i="20"/>
  <c r="AI436" i="20"/>
  <c r="AY482" i="20"/>
  <c r="AS494" i="20"/>
  <c r="BD206" i="20"/>
  <c r="AU325" i="20"/>
  <c r="AG328" i="20"/>
  <c r="AU389" i="20"/>
  <c r="AZ305" i="20"/>
  <c r="AD301" i="20"/>
  <c r="AE345" i="20"/>
  <c r="Z390" i="20"/>
  <c r="Z343" i="20"/>
  <c r="AQ398" i="20"/>
  <c r="AU369" i="20"/>
  <c r="AH390" i="20"/>
  <c r="AN425" i="20"/>
  <c r="AA445" i="20"/>
  <c r="BH485" i="20"/>
  <c r="BB491" i="20"/>
  <c r="Z422" i="20"/>
  <c r="AV438" i="20"/>
  <c r="AE456" i="20"/>
  <c r="AF477" i="20"/>
  <c r="AY379" i="20"/>
  <c r="BG423" i="20"/>
  <c r="Z466" i="20"/>
  <c r="AH498" i="20"/>
  <c r="AE372" i="20"/>
  <c r="AV443" i="20"/>
  <c r="BI433" i="20"/>
  <c r="AO471" i="20"/>
  <c r="AD312" i="20"/>
  <c r="AH397" i="20"/>
  <c r="AN337" i="20"/>
  <c r="AA308" i="20"/>
  <c r="AN382" i="20"/>
  <c r="AM347" i="20"/>
  <c r="AI416" i="20"/>
  <c r="Z336" i="20"/>
  <c r="AC321" i="20"/>
  <c r="AO421" i="20"/>
  <c r="AA416" i="20"/>
  <c r="AX418" i="20"/>
  <c r="BD438" i="20"/>
  <c r="AW455" i="20"/>
  <c r="AX476" i="20"/>
  <c r="AQ379" i="20"/>
  <c r="AY423" i="20"/>
  <c r="AH466" i="20"/>
  <c r="AP498" i="20"/>
  <c r="AG371" i="20"/>
  <c r="AH221" i="20"/>
  <c r="AY290" i="20"/>
  <c r="BG324" i="20"/>
  <c r="BF329" i="20"/>
  <c r="AP315" i="20"/>
  <c r="BE364" i="20"/>
  <c r="AG340" i="20"/>
  <c r="AK366" i="20"/>
  <c r="BE316" i="20"/>
  <c r="AR317" i="20"/>
  <c r="BA381" i="20"/>
  <c r="AC366" i="20"/>
  <c r="AS382" i="20"/>
  <c r="AI427" i="20"/>
  <c r="AF446" i="20"/>
  <c r="BE498" i="20"/>
  <c r="AY382" i="20"/>
  <c r="AE443" i="20"/>
  <c r="AK437" i="20"/>
  <c r="BA473" i="20"/>
  <c r="BE500" i="20"/>
  <c r="AJ409" i="20"/>
  <c r="AM452" i="20"/>
  <c r="BC465" i="20"/>
  <c r="BB492" i="20"/>
  <c r="AF402" i="20"/>
  <c r="AS427" i="20"/>
  <c r="AQ467" i="20"/>
  <c r="BI486" i="20"/>
  <c r="AI395" i="20"/>
  <c r="AT448" i="20"/>
  <c r="AC362" i="20"/>
  <c r="AQ423" i="20"/>
  <c r="Z402" i="20"/>
  <c r="AE434" i="20"/>
  <c r="AV500" i="20"/>
  <c r="BH427" i="20"/>
  <c r="AM493" i="20"/>
  <c r="AO488" i="20"/>
  <c r="AB401" i="20"/>
  <c r="AX447" i="20"/>
  <c r="AM457" i="20"/>
  <c r="AZ500" i="20"/>
  <c r="BI434" i="20"/>
  <c r="AL441" i="20"/>
  <c r="AC465" i="20"/>
  <c r="Z473" i="20"/>
  <c r="AC394" i="20"/>
  <c r="AI440" i="20"/>
  <c r="AH450" i="20"/>
  <c r="AI479" i="20"/>
  <c r="AW446" i="20"/>
  <c r="BG400" i="20"/>
  <c r="BA489" i="20"/>
  <c r="AS452" i="20"/>
  <c r="BC441" i="20"/>
  <c r="AQ383" i="20"/>
  <c r="BG458" i="20"/>
  <c r="AB490" i="20"/>
  <c r="AE376" i="20"/>
  <c r="AF443" i="20"/>
  <c r="AO435" i="20"/>
  <c r="BE471" i="20"/>
  <c r="BG499" i="20"/>
  <c r="Z410" i="20"/>
  <c r="AW451" i="20"/>
  <c r="BD493" i="20"/>
  <c r="BD495" i="20"/>
  <c r="Z409" i="20"/>
  <c r="BD436" i="20"/>
  <c r="AT474" i="20"/>
  <c r="AQ486" i="20"/>
  <c r="AZ491" i="20"/>
  <c r="AD336" i="20"/>
  <c r="BA382" i="20"/>
  <c r="AN455" i="20"/>
  <c r="AW453" i="20"/>
  <c r="AR418" i="20"/>
  <c r="BI437" i="20"/>
  <c r="AV489" i="20"/>
  <c r="BH412" i="20"/>
  <c r="AV420" i="20"/>
  <c r="BA453" i="20"/>
  <c r="AS490" i="20"/>
  <c r="AQ400" i="20"/>
  <c r="AK413" i="20"/>
  <c r="BH437" i="20"/>
  <c r="AC469" i="20"/>
  <c r="AP499" i="20"/>
  <c r="AT425" i="20"/>
  <c r="BA445" i="20"/>
  <c r="AP485" i="20"/>
  <c r="AT495" i="20"/>
  <c r="BE487" i="20"/>
  <c r="AY390" i="20"/>
  <c r="Z355" i="20"/>
  <c r="AY430" i="20"/>
  <c r="BF489" i="20"/>
  <c r="Z491" i="20"/>
  <c r="AG477" i="20"/>
  <c r="AI454" i="20"/>
  <c r="BF467" i="20"/>
  <c r="AF487" i="20"/>
  <c r="AD434" i="20"/>
  <c r="AG441" i="20"/>
  <c r="AX467" i="20"/>
  <c r="AP481" i="20"/>
  <c r="AY395" i="20"/>
  <c r="AD448" i="20"/>
  <c r="AD470" i="20"/>
  <c r="BE480" i="20"/>
  <c r="AI404" i="20"/>
  <c r="AW454" i="20"/>
  <c r="AJ444" i="20"/>
  <c r="AL477" i="20"/>
  <c r="AK147" i="3"/>
  <c r="BF479" i="20"/>
  <c r="AW343" i="20"/>
  <c r="AH369" i="20"/>
  <c r="AC461" i="20"/>
  <c r="BE473" i="20"/>
  <c r="AJ490" i="20"/>
  <c r="AS409" i="20"/>
  <c r="AZ457" i="20"/>
  <c r="Z494" i="20"/>
  <c r="AG417" i="20"/>
  <c r="BD429" i="20"/>
  <c r="AV463" i="20"/>
  <c r="BF497" i="20"/>
  <c r="AQ375" i="20"/>
  <c r="AK431" i="20"/>
  <c r="AR466" i="20"/>
  <c r="AZ498" i="20"/>
  <c r="AF400" i="20"/>
  <c r="AW419" i="20"/>
  <c r="AC433" i="20"/>
  <c r="AM468" i="20"/>
  <c r="AG329" i="20"/>
  <c r="AQ300" i="20"/>
  <c r="AV488" i="20"/>
  <c r="AR497" i="20"/>
  <c r="AT370" i="20"/>
  <c r="AN331" i="20"/>
  <c r="AO407" i="20"/>
  <c r="AN492" i="20"/>
  <c r="AH453" i="20"/>
  <c r="AX405" i="20"/>
  <c r="BE497" i="20"/>
  <c r="AP445" i="20"/>
  <c r="BG404" i="20"/>
  <c r="AR478" i="20"/>
  <c r="AG370" i="20"/>
  <c r="AR421" i="20"/>
  <c r="BF315" i="20"/>
  <c r="BB389" i="20"/>
  <c r="BD382" i="20"/>
  <c r="AA391" i="20"/>
  <c r="AD440" i="20"/>
  <c r="AP442" i="20"/>
  <c r="AW476" i="20"/>
  <c r="AN416" i="20"/>
  <c r="AU454" i="20"/>
  <c r="AH435" i="20"/>
  <c r="Z471" i="20"/>
  <c r="AH500" i="20"/>
  <c r="AN415" i="20"/>
  <c r="AX458" i="20"/>
  <c r="AJ493" i="20"/>
  <c r="AG487" i="20"/>
  <c r="AH417" i="20"/>
  <c r="BH436" i="20"/>
  <c r="AB474" i="20"/>
  <c r="BE486" i="20"/>
  <c r="AK422" i="20"/>
  <c r="AE448" i="20"/>
  <c r="AW470" i="20"/>
  <c r="BH489" i="20"/>
  <c r="BG305" i="20"/>
  <c r="AS374" i="20"/>
  <c r="AR337" i="20"/>
  <c r="BH343" i="20"/>
  <c r="AG350" i="20"/>
  <c r="Z333" i="20"/>
  <c r="AT416" i="20"/>
  <c r="AK336" i="20"/>
  <c r="AG315" i="20"/>
  <c r="AI421" i="20"/>
  <c r="AL416" i="20"/>
  <c r="BG417" i="20"/>
  <c r="BA431" i="20"/>
  <c r="AL464" i="20"/>
  <c r="AH497" i="20"/>
  <c r="AG372" i="20"/>
  <c r="AF431" i="20"/>
  <c r="AS466" i="20"/>
  <c r="BA498" i="20"/>
  <c r="AG378" i="20"/>
  <c r="AJ419" i="20"/>
  <c r="AN451" i="20"/>
  <c r="BH478" i="20"/>
  <c r="AY491" i="20"/>
  <c r="AB425" i="20"/>
  <c r="AD447" i="20"/>
  <c r="BE456" i="20"/>
  <c r="AJ500" i="20"/>
  <c r="AM213" i="20"/>
  <c r="AR325" i="20"/>
  <c r="BH325" i="20"/>
  <c r="BI358" i="20"/>
  <c r="AZ337" i="20"/>
  <c r="AH332" i="20"/>
  <c r="AW345" i="20"/>
  <c r="BE387" i="20"/>
  <c r="AJ324" i="20"/>
  <c r="AH333" i="20"/>
  <c r="BE345" i="20"/>
  <c r="AA390" i="20"/>
  <c r="BF414" i="20"/>
  <c r="AA458" i="20"/>
  <c r="AZ493" i="20"/>
  <c r="AU484" i="20"/>
  <c r="BD414" i="20"/>
  <c r="AL436" i="20"/>
  <c r="AR474" i="20"/>
  <c r="AN486" i="20"/>
  <c r="BA422" i="20"/>
  <c r="BD448" i="20"/>
  <c r="AX470" i="20"/>
  <c r="AK489" i="20"/>
  <c r="AE412" i="20"/>
  <c r="AW423" i="20"/>
  <c r="BC449" i="20"/>
  <c r="BI249" i="20"/>
  <c r="BF377" i="20"/>
  <c r="AZ408" i="20"/>
  <c r="AY355" i="20"/>
  <c r="AQ301" i="20"/>
  <c r="AD430" i="20"/>
  <c r="AE389" i="20"/>
  <c r="BC430" i="20"/>
  <c r="AI312" i="20"/>
  <c r="AG339" i="20"/>
  <c r="AK350" i="20"/>
  <c r="AQ430" i="20"/>
  <c r="BF413" i="20"/>
  <c r="AT436" i="20"/>
  <c r="AZ474" i="20"/>
  <c r="AV486" i="20"/>
  <c r="BI422" i="20"/>
  <c r="AF448" i="20"/>
  <c r="AM470" i="20"/>
  <c r="AS489" i="20"/>
  <c r="AM412" i="20"/>
  <c r="AY219" i="20"/>
  <c r="BC336" i="20"/>
  <c r="AD334" i="20"/>
  <c r="BA309" i="20"/>
  <c r="BH351" i="20"/>
  <c r="BB385" i="20"/>
  <c r="AZ339" i="20"/>
  <c r="AM408" i="20"/>
  <c r="AT359" i="20"/>
  <c r="AS301" i="20"/>
  <c r="AR397" i="20"/>
  <c r="AE408" i="20"/>
  <c r="AR422" i="20"/>
  <c r="AY448" i="20"/>
  <c r="AU470" i="20"/>
  <c r="AB489" i="20"/>
  <c r="BA412" i="20"/>
  <c r="AI443" i="20"/>
  <c r="BE452" i="20"/>
  <c r="AL490" i="20"/>
  <c r="BA348" i="20"/>
  <c r="AC409" i="20"/>
  <c r="AG462" i="20"/>
  <c r="BC469" i="20"/>
  <c r="BD492" i="20"/>
  <c r="AO414" i="20"/>
  <c r="AD439" i="20"/>
  <c r="BC485" i="20"/>
  <c r="BH484" i="20"/>
  <c r="AD418" i="20"/>
  <c r="AJ438" i="20"/>
  <c r="BH340" i="20"/>
  <c r="AP466" i="20"/>
  <c r="AY427" i="20"/>
  <c r="AT443" i="20"/>
  <c r="AL430" i="20"/>
  <c r="AW433" i="20"/>
  <c r="AD478" i="20"/>
  <c r="AG357" i="20"/>
  <c r="AK401" i="20"/>
  <c r="BI462" i="20"/>
  <c r="AW457" i="20"/>
  <c r="AW499" i="20"/>
  <c r="AQ409" i="20"/>
  <c r="BF451" i="20"/>
  <c r="AD482" i="20"/>
  <c r="AV494" i="20"/>
  <c r="AW417" i="20"/>
  <c r="AO431" i="20"/>
  <c r="AD464" i="20"/>
  <c r="AP497" i="20"/>
  <c r="AH473" i="20"/>
  <c r="AF351" i="20"/>
  <c r="AU412" i="20"/>
  <c r="AO442" i="20"/>
  <c r="BD445" i="20"/>
  <c r="BB417" i="20"/>
  <c r="AG435" i="20"/>
  <c r="AO480" i="20"/>
  <c r="AT412" i="20"/>
  <c r="AG427" i="20"/>
  <c r="AO451" i="20"/>
  <c r="AT481" i="20"/>
  <c r="AI365" i="20"/>
  <c r="AA410" i="20"/>
  <c r="AJ433" i="20"/>
  <c r="BB469" i="20"/>
  <c r="AX495" i="20"/>
  <c r="AV425" i="20"/>
  <c r="AI445" i="20"/>
  <c r="AC485" i="20"/>
  <c r="AT491" i="20"/>
  <c r="AV340" i="20"/>
  <c r="AM324" i="20"/>
  <c r="AQ427" i="20"/>
  <c r="AG461" i="20"/>
  <c r="AE482" i="20"/>
  <c r="BE410" i="20"/>
  <c r="BD453" i="20"/>
  <c r="BD481" i="20"/>
  <c r="AA387" i="20"/>
  <c r="AR440" i="20"/>
  <c r="AG446" i="20"/>
  <c r="AE473" i="20"/>
  <c r="AG400" i="20"/>
  <c r="AK443" i="20"/>
  <c r="AL433" i="20"/>
  <c r="AN468" i="20"/>
  <c r="AR499" i="20"/>
  <c r="AR417" i="20"/>
  <c r="AJ458" i="20"/>
  <c r="AH493" i="20"/>
  <c r="AU488" i="20"/>
  <c r="AH394" i="20"/>
  <c r="AY409" i="20"/>
  <c r="AU303" i="20"/>
  <c r="AN418" i="20"/>
  <c r="AS412" i="20"/>
  <c r="AY412" i="20"/>
  <c r="AF495" i="20"/>
  <c r="AE440" i="20"/>
  <c r="BA485" i="20"/>
  <c r="AH487" i="20"/>
  <c r="AA413" i="20"/>
  <c r="BB435" i="20"/>
  <c r="AL482" i="20"/>
  <c r="AT483" i="20"/>
  <c r="BA418" i="20"/>
  <c r="BG438" i="20"/>
  <c r="AZ465" i="20"/>
  <c r="AF473" i="20"/>
  <c r="AA379" i="20"/>
  <c r="AI423" i="20"/>
  <c r="AX466" i="20"/>
  <c r="BF498" i="20"/>
  <c r="W209" i="14"/>
  <c r="BH500" i="20"/>
  <c r="BF397" i="20"/>
  <c r="AO367" i="20"/>
  <c r="AW473" i="20"/>
  <c r="AI499" i="20"/>
  <c r="AG489" i="20"/>
  <c r="BE423" i="20"/>
  <c r="BA467" i="20"/>
  <c r="AN491" i="20"/>
  <c r="AV402" i="20"/>
  <c r="AA428" i="20"/>
  <c r="AG469" i="20"/>
  <c r="AS486" i="20"/>
  <c r="AF412" i="20"/>
  <c r="AR448" i="20"/>
  <c r="AR470" i="20"/>
  <c r="AF489" i="20"/>
  <c r="AO408" i="20"/>
  <c r="BE454" i="20"/>
  <c r="AQ447" i="20"/>
  <c r="AF480" i="20"/>
  <c r="AG147" i="3"/>
  <c r="AU219" i="20"/>
  <c r="AC331" i="20"/>
  <c r="AG410" i="20"/>
  <c r="AO368" i="20"/>
  <c r="AS335" i="20"/>
  <c r="AI313" i="20"/>
  <c r="AH443" i="20"/>
  <c r="Z492" i="20"/>
  <c r="AN485" i="20"/>
  <c r="AI414" i="20"/>
  <c r="AR486" i="20"/>
  <c r="AC466" i="20"/>
  <c r="AO425" i="20"/>
  <c r="AV476" i="20"/>
  <c r="AM385" i="20"/>
  <c r="AC416" i="20"/>
  <c r="AK332" i="20"/>
  <c r="AL421" i="20"/>
  <c r="Z408" i="20"/>
  <c r="AO413" i="20"/>
  <c r="AX428" i="20"/>
  <c r="AR461" i="20"/>
  <c r="BH497" i="20"/>
  <c r="AY367" i="20"/>
  <c r="BF431" i="20"/>
  <c r="AM466" i="20"/>
  <c r="AN490" i="20"/>
  <c r="BH430" i="20"/>
  <c r="AS417" i="20"/>
  <c r="AX449" i="20"/>
  <c r="AT478" i="20"/>
  <c r="AY487" i="20"/>
  <c r="BA425" i="20"/>
  <c r="AF447" i="20"/>
  <c r="AW485" i="20"/>
  <c r="AR496" i="20"/>
  <c r="AQ434" i="20"/>
  <c r="AZ441" i="20"/>
  <c r="AW459" i="20"/>
  <c r="AD291" i="20"/>
  <c r="AQ347" i="20"/>
  <c r="Z393" i="20"/>
  <c r="AO338" i="20"/>
  <c r="BB323" i="20"/>
  <c r="AF426" i="20"/>
  <c r="AU377" i="20"/>
  <c r="AV430" i="20"/>
  <c r="AY304" i="20"/>
  <c r="AH338" i="20"/>
  <c r="AM345" i="20"/>
  <c r="AW430" i="20"/>
  <c r="AH405" i="20"/>
  <c r="AY428" i="20"/>
  <c r="AN474" i="20"/>
  <c r="BH486" i="20"/>
  <c r="AW396" i="20"/>
  <c r="AS448" i="20"/>
  <c r="AS470" i="20"/>
  <c r="AU481" i="20"/>
  <c r="AJ404" i="20"/>
  <c r="Z454" i="20"/>
  <c r="AK444" i="20"/>
  <c r="AF476" i="20"/>
  <c r="BB377" i="20"/>
  <c r="AW399" i="20"/>
  <c r="AL462" i="20"/>
  <c r="AG457" i="20"/>
  <c r="AG499" i="20"/>
  <c r="Z203" i="20"/>
  <c r="Z381" i="20"/>
  <c r="BC389" i="20"/>
  <c r="Z349" i="20"/>
  <c r="AW338" i="20"/>
  <c r="AQ304" i="20"/>
  <c r="AZ352" i="20"/>
  <c r="BD304" i="20"/>
  <c r="AC304" i="20"/>
  <c r="AK347" i="20"/>
  <c r="BH352" i="20"/>
  <c r="AA426" i="20"/>
  <c r="AC417" i="20"/>
  <c r="AA449" i="20"/>
  <c r="AE478" i="20"/>
  <c r="AI487" i="20"/>
  <c r="AD425" i="20"/>
  <c r="AV447" i="20"/>
  <c r="Z485" i="20"/>
  <c r="AB496" i="20"/>
  <c r="BG434" i="20"/>
  <c r="BA440" i="20"/>
  <c r="AG459" i="20"/>
  <c r="AN481" i="20"/>
  <c r="AI383" i="20"/>
  <c r="BG427" i="20"/>
  <c r="BD446" i="20"/>
  <c r="AA253" i="20"/>
  <c r="BF359" i="20"/>
  <c r="AP359" i="20"/>
  <c r="BA389" i="20"/>
  <c r="AL328" i="20"/>
  <c r="BH302" i="20"/>
  <c r="AG348" i="20"/>
  <c r="AX394" i="20"/>
  <c r="AR304" i="20"/>
  <c r="AO398" i="20"/>
  <c r="BH369" i="20"/>
  <c r="BF394" i="20"/>
  <c r="AL425" i="20"/>
  <c r="BD447" i="20"/>
  <c r="AH485" i="20"/>
  <c r="BB495" i="20"/>
  <c r="AB434" i="20"/>
  <c r="Z440" i="20"/>
  <c r="BI457" i="20"/>
  <c r="AF481" i="20"/>
  <c r="AA383" i="20"/>
  <c r="AV255" i="20"/>
  <c r="AK321" i="20"/>
  <c r="AS358" i="20"/>
  <c r="AO333" i="20"/>
  <c r="BD329" i="20"/>
  <c r="AU400" i="20"/>
  <c r="BC363" i="20"/>
  <c r="AC426" i="20"/>
  <c r="AL343" i="20"/>
  <c r="AW327" i="20"/>
  <c r="AR432" i="20"/>
  <c r="BH426" i="20"/>
  <c r="AX434" i="20"/>
  <c r="BF441" i="20"/>
  <c r="BC460" i="20"/>
  <c r="AO473" i="20"/>
  <c r="AC386" i="20"/>
  <c r="AT440" i="20"/>
  <c r="AG442" i="20"/>
  <c r="AG472" i="20"/>
  <c r="AO391" i="20"/>
  <c r="AR443" i="20"/>
  <c r="AS445" i="20"/>
  <c r="BA477" i="20"/>
  <c r="AP492" i="20"/>
  <c r="AF411" i="20"/>
  <c r="BB458" i="20"/>
  <c r="AU493" i="20"/>
  <c r="AF499" i="20"/>
  <c r="AN406" i="20"/>
  <c r="AC431" i="20"/>
  <c r="AW362" i="20"/>
  <c r="AX498" i="20"/>
  <c r="AS451" i="20"/>
  <c r="AC441" i="20"/>
  <c r="AA375" i="20"/>
  <c r="AT458" i="20"/>
  <c r="BA490" i="20"/>
  <c r="AP390" i="20"/>
  <c r="Z419" i="20"/>
  <c r="AX451" i="20"/>
  <c r="BG485" i="20"/>
  <c r="AG496" i="20"/>
  <c r="AP406" i="20"/>
  <c r="AZ452" i="20"/>
  <c r="BE464" i="20"/>
  <c r="BD491" i="20"/>
  <c r="Z405" i="20"/>
  <c r="AQ428" i="20"/>
  <c r="AV474" i="20"/>
  <c r="AC486" i="20"/>
  <c r="AX351" i="20"/>
  <c r="AP340" i="20"/>
  <c r="AG423" i="20"/>
  <c r="BG463" i="20"/>
  <c r="BG467" i="20"/>
  <c r="AA409" i="20"/>
  <c r="AQ453" i="20"/>
  <c r="BD477" i="20"/>
  <c r="AY383" i="20"/>
  <c r="AO428" i="20"/>
  <c r="AN450" i="20"/>
  <c r="AA471" i="20"/>
  <c r="AI394" i="20"/>
  <c r="AC443" i="20"/>
  <c r="AC449" i="20"/>
  <c r="AW479" i="20"/>
  <c r="AR495" i="20"/>
  <c r="AX414" i="20"/>
  <c r="AI458" i="20"/>
  <c r="BH493" i="20"/>
  <c r="AM484" i="20"/>
  <c r="AK432" i="20"/>
  <c r="AM432" i="20"/>
  <c r="AN446" i="20"/>
  <c r="AX489" i="20"/>
  <c r="AD481" i="20"/>
  <c r="AG403" i="20"/>
  <c r="BH470" i="20"/>
  <c r="AK494" i="20"/>
  <c r="AW401" i="20"/>
  <c r="AH424" i="20"/>
  <c r="BH457" i="20"/>
  <c r="AM497" i="20"/>
  <c r="AA367" i="20"/>
  <c r="AN428" i="20"/>
  <c r="AV462" i="20"/>
  <c r="Z490" i="20"/>
  <c r="AI430" i="20"/>
  <c r="BH419" i="20"/>
  <c r="BA449" i="20"/>
  <c r="AS478" i="20"/>
  <c r="AA491" i="20"/>
  <c r="AA434" i="20"/>
  <c r="AR452" i="20"/>
  <c r="AF416" i="20"/>
  <c r="BG436" i="20"/>
  <c r="BA405" i="20"/>
  <c r="AW410" i="20"/>
  <c r="AX492" i="20"/>
  <c r="Z441" i="20"/>
  <c r="AW461" i="20"/>
  <c r="AY499" i="20"/>
  <c r="BH409" i="20"/>
  <c r="AU334" i="20"/>
  <c r="AQ333" i="20"/>
  <c r="AP433" i="20"/>
  <c r="AP431" i="20"/>
  <c r="AS336" i="20"/>
  <c r="AA337" i="20"/>
  <c r="AJ462" i="20"/>
  <c r="AP412" i="20"/>
  <c r="AF493" i="20"/>
  <c r="AZ438" i="20"/>
  <c r="AN500" i="20"/>
  <c r="AC470" i="20"/>
  <c r="BG419" i="20"/>
  <c r="AL271" i="20"/>
  <c r="AH315" i="20"/>
  <c r="AH321" i="20"/>
  <c r="AH343" i="20"/>
  <c r="AS342" i="20"/>
  <c r="AE426" i="20"/>
  <c r="AP401" i="20"/>
  <c r="AI448" i="20"/>
  <c r="AW467" i="20"/>
  <c r="AT486" i="20"/>
  <c r="AS394" i="20"/>
  <c r="AV440" i="20"/>
  <c r="AX450" i="20"/>
  <c r="AY479" i="20"/>
  <c r="BI404" i="20"/>
  <c r="AY454" i="20"/>
  <c r="AX439" i="20"/>
  <c r="AL473" i="20"/>
  <c r="AU365" i="20"/>
  <c r="BD418" i="20"/>
  <c r="AF458" i="20"/>
  <c r="AQ493" i="20"/>
  <c r="AW491" i="20"/>
  <c r="AQ401" i="20"/>
  <c r="AA436" i="20"/>
  <c r="AQ482" i="20"/>
  <c r="BC225" i="20"/>
  <c r="AK329" i="20"/>
  <c r="AH331" i="20"/>
  <c r="AA381" i="20"/>
  <c r="BH301" i="20"/>
  <c r="AW387" i="20"/>
  <c r="AK342" i="20"/>
  <c r="AP382" i="20"/>
  <c r="AN329" i="20"/>
  <c r="BH339" i="20"/>
  <c r="AM365" i="20"/>
  <c r="AX382" i="20"/>
  <c r="AQ417" i="20"/>
  <c r="AZ445" i="20"/>
  <c r="AT485" i="20"/>
  <c r="AB488" i="20"/>
  <c r="AC418" i="20"/>
  <c r="AI438" i="20"/>
  <c r="AN467" i="20"/>
  <c r="BD473" i="20"/>
  <c r="AW376" i="20"/>
  <c r="AG420" i="20"/>
  <c r="AY466" i="20"/>
  <c r="BG498" i="20"/>
  <c r="BF382" i="20"/>
  <c r="AP419" i="20"/>
  <c r="AD451" i="20"/>
  <c r="AA478" i="20"/>
  <c r="AY495" i="20"/>
  <c r="AC240" i="20"/>
  <c r="AN378" i="20"/>
  <c r="BD378" i="20"/>
  <c r="AF382" i="20"/>
  <c r="AC377" i="20"/>
  <c r="AW298" i="20"/>
  <c r="AI385" i="20"/>
  <c r="AP319" i="20"/>
  <c r="AE319" i="20"/>
  <c r="AB363" i="20"/>
  <c r="AA385" i="20"/>
  <c r="AL404" i="20"/>
  <c r="AC454" i="20"/>
  <c r="AH439" i="20"/>
  <c r="BD472" i="20"/>
  <c r="BE360" i="20"/>
  <c r="AE418" i="20"/>
  <c r="AG458" i="20"/>
  <c r="AY493" i="20"/>
  <c r="AG491" i="20"/>
  <c r="AA401" i="20"/>
  <c r="AQ436" i="20"/>
  <c r="BG482" i="20"/>
  <c r="BA494" i="20"/>
  <c r="BG422" i="20"/>
  <c r="BD454" i="20"/>
  <c r="AV455" i="20"/>
  <c r="AZ229" i="20"/>
  <c r="AC309" i="20"/>
  <c r="AS309" i="20"/>
  <c r="BC361" i="20"/>
  <c r="AV339" i="20"/>
  <c r="BE328" i="20"/>
  <c r="AW353" i="20"/>
  <c r="AR279" i="20"/>
  <c r="BF325" i="20"/>
  <c r="AD335" i="20"/>
  <c r="BE353" i="20"/>
  <c r="AC358" i="20"/>
  <c r="AZ417" i="20"/>
  <c r="BD458" i="20"/>
  <c r="Z493" i="20"/>
  <c r="BC488" i="20"/>
  <c r="AY418" i="20"/>
  <c r="AY436" i="20"/>
  <c r="BE474" i="20"/>
  <c r="BI494" i="20"/>
  <c r="AB422" i="20"/>
  <c r="AK294" i="20"/>
  <c r="AJ421" i="20"/>
  <c r="AW390" i="20"/>
  <c r="AL363" i="20"/>
  <c r="AW314" i="20"/>
  <c r="AH382" i="20"/>
  <c r="AY389" i="20"/>
  <c r="AW378" i="20"/>
  <c r="BE317" i="20"/>
  <c r="AM341" i="20"/>
  <c r="BI354" i="20"/>
  <c r="BE378" i="20"/>
  <c r="AO402" i="20"/>
  <c r="BH443" i="20"/>
  <c r="AV482" i="20"/>
  <c r="AR494" i="20"/>
  <c r="BE422" i="20"/>
  <c r="AJ423" i="20"/>
  <c r="AB457" i="20"/>
  <c r="AN497" i="20"/>
  <c r="BG412" i="20"/>
  <c r="AX423" i="20"/>
  <c r="AB453" i="20"/>
  <c r="AR490" i="20"/>
  <c r="AF394" i="20"/>
  <c r="AO411" i="20"/>
  <c r="AJ437" i="20"/>
  <c r="BA469" i="20"/>
  <c r="BD496" i="20"/>
  <c r="AO418" i="20"/>
  <c r="BG445" i="20"/>
  <c r="AO312" i="20"/>
  <c r="AW367" i="20"/>
  <c r="AV446" i="20"/>
  <c r="BA437" i="20"/>
  <c r="AO409" i="20"/>
  <c r="AH449" i="20"/>
  <c r="AU477" i="20"/>
  <c r="Z404" i="20"/>
  <c r="BH454" i="20"/>
  <c r="BE445" i="20"/>
  <c r="AX479" i="20"/>
  <c r="BA393" i="20"/>
  <c r="AY406" i="20"/>
  <c r="AN462" i="20"/>
  <c r="BD469" i="20"/>
  <c r="BF491" i="20"/>
  <c r="AI417" i="20"/>
  <c r="BH445" i="20"/>
  <c r="BB485" i="20"/>
  <c r="BB487" i="20"/>
  <c r="AP330" i="20"/>
  <c r="AT397" i="20"/>
  <c r="AD449" i="20"/>
  <c r="AO472" i="20"/>
  <c r="BI477" i="20"/>
  <c r="BD415" i="20"/>
  <c r="AT470" i="20"/>
  <c r="AI489" i="20"/>
  <c r="AQ422" i="20"/>
  <c r="AH420" i="20"/>
  <c r="AD456" i="20"/>
  <c r="Z489" i="20"/>
  <c r="AA412" i="20"/>
  <c r="AV424" i="20"/>
  <c r="AA453" i="20"/>
  <c r="AY490" i="20"/>
  <c r="AZ426" i="20"/>
  <c r="AW415" i="20"/>
  <c r="AI449" i="20"/>
  <c r="AM478" i="20"/>
  <c r="AW484" i="20"/>
  <c r="AJ339" i="20"/>
  <c r="AT426" i="20"/>
  <c r="AG468" i="20"/>
  <c r="BC500" i="20"/>
  <c r="BI497" i="20"/>
  <c r="AA443" i="20"/>
  <c r="AU464" i="20"/>
  <c r="AR500" i="20"/>
  <c r="AO434" i="20"/>
  <c r="AV441" i="20"/>
  <c r="BC464" i="20"/>
  <c r="AM498" i="20"/>
  <c r="AW392" i="20"/>
  <c r="AS440" i="20"/>
  <c r="Z450" i="20"/>
  <c r="AA479" i="20"/>
  <c r="BH404" i="20"/>
  <c r="AX454" i="20"/>
  <c r="BI444" i="20"/>
  <c r="AP475" i="20"/>
  <c r="AJ147" i="3"/>
  <c r="AJ441" i="20"/>
  <c r="AK465" i="20"/>
  <c r="AK389" i="20"/>
  <c r="AA474" i="20"/>
  <c r="AR423" i="20"/>
  <c r="BF423" i="20"/>
  <c r="AW395" i="20"/>
  <c r="AL439" i="20"/>
  <c r="AV495" i="20"/>
  <c r="AY486" i="20"/>
  <c r="AS457" i="20"/>
  <c r="AG405" i="20"/>
  <c r="AZ425" i="20"/>
  <c r="AS386" i="20"/>
  <c r="AB440" i="20"/>
  <c r="AP491" i="20"/>
  <c r="AT439" i="20"/>
  <c r="AL487" i="20"/>
  <c r="AH438" i="20"/>
  <c r="AH476" i="20"/>
  <c r="AA427" i="20"/>
  <c r="BC457" i="20"/>
  <c r="AC149" i="3"/>
  <c r="BH333" i="20"/>
  <c r="BF337" i="20"/>
  <c r="AM448" i="20"/>
  <c r="BI473" i="20"/>
  <c r="AJ482" i="20"/>
  <c r="AP402" i="20"/>
  <c r="AF450" i="20"/>
  <c r="AX477" i="20"/>
  <c r="AQ395" i="20"/>
  <c r="AL448" i="20"/>
  <c r="AL470" i="20"/>
  <c r="AW480" i="20"/>
  <c r="AQ404" i="20"/>
  <c r="AJ454" i="20"/>
  <c r="AR444" i="20"/>
  <c r="AD477" i="20"/>
  <c r="AJ364" i="20"/>
  <c r="AC405" i="20"/>
  <c r="BF462" i="20"/>
  <c r="AA464" i="20"/>
  <c r="BF487" i="20"/>
  <c r="BG401" i="20"/>
  <c r="AX406" i="20"/>
  <c r="BA347" i="20"/>
  <c r="AA419" i="20"/>
  <c r="AM434" i="20"/>
  <c r="AG401" i="20"/>
  <c r="AH491" i="20"/>
  <c r="Z420" i="20"/>
  <c r="AO464" i="20"/>
  <c r="Z499" i="20"/>
  <c r="AE425" i="20"/>
  <c r="Z449" i="20"/>
  <c r="BH498" i="20"/>
  <c r="AA441" i="20"/>
  <c r="AD393" i="20"/>
  <c r="AT477" i="20"/>
  <c r="AG449" i="20"/>
  <c r="AZ427" i="20"/>
  <c r="BE412" i="20"/>
  <c r="AL449" i="20"/>
  <c r="AL481" i="20"/>
  <c r="AG390" i="20"/>
  <c r="AY419" i="20"/>
  <c r="AU451" i="20"/>
  <c r="AJ478" i="20"/>
  <c r="AO492" i="20"/>
  <c r="BF402" i="20"/>
  <c r="AL452" i="20"/>
  <c r="AU461" i="20"/>
  <c r="AV487" i="20"/>
  <c r="AH401" i="20"/>
  <c r="AX443" i="20"/>
  <c r="BE467" i="20"/>
  <c r="BB486" i="20"/>
  <c r="AX499" i="20"/>
  <c r="AX424" i="20"/>
  <c r="AF149" i="3"/>
  <c r="AA378" i="20"/>
  <c r="BC458" i="20"/>
  <c r="AB149" i="3"/>
  <c r="AG479" i="20"/>
  <c r="AP495" i="20"/>
  <c r="AL491" i="20"/>
  <c r="AA456" i="20"/>
  <c r="AO440" i="20"/>
  <c r="BB447" i="20"/>
  <c r="BH405" i="20"/>
  <c r="BG441" i="20"/>
  <c r="AB491" i="20"/>
  <c r="AL458" i="20"/>
  <c r="AV499" i="20"/>
  <c r="AE436" i="20"/>
  <c r="Z486" i="20"/>
  <c r="AA448" i="20"/>
  <c r="AI460" i="20"/>
  <c r="AZ470" i="20"/>
  <c r="AP334" i="20"/>
  <c r="BE361" i="20"/>
  <c r="AN482" i="20"/>
  <c r="BE481" i="20"/>
  <c r="AW468" i="20"/>
  <c r="AW411" i="20"/>
  <c r="AT460" i="20"/>
  <c r="AL483" i="20"/>
  <c r="BI418" i="20"/>
  <c r="AB438" i="20"/>
  <c r="AR465" i="20"/>
  <c r="AX472" i="20"/>
  <c r="BA378" i="20"/>
  <c r="AA423" i="20"/>
  <c r="BF466" i="20"/>
  <c r="AA498" i="20"/>
  <c r="BG378" i="20"/>
  <c r="AU443" i="20"/>
  <c r="BE435" i="20"/>
  <c r="AK473" i="20"/>
  <c r="AO500" i="20"/>
  <c r="AO448" i="20"/>
  <c r="Z433" i="20"/>
  <c r="AP329" i="20"/>
  <c r="BB451" i="20"/>
  <c r="AO423" i="20"/>
  <c r="AA406" i="20"/>
  <c r="AW354" i="20"/>
  <c r="BA427" i="20"/>
  <c r="AS469" i="20"/>
  <c r="AB499" i="20"/>
  <c r="AB417" i="20"/>
  <c r="AL444" i="20"/>
  <c r="AH486" i="20"/>
  <c r="AV469" i="20"/>
  <c r="AH323" i="20"/>
  <c r="AP345" i="20"/>
  <c r="BE453" i="20"/>
  <c r="AW462" i="20"/>
  <c r="AO401" i="20"/>
  <c r="BG449" i="20"/>
  <c r="AY475" i="20"/>
  <c r="AY404" i="20"/>
  <c r="AZ454" i="20"/>
  <c r="AZ444" i="20"/>
  <c r="BD476" i="20"/>
  <c r="AH361" i="20"/>
  <c r="AW403" i="20"/>
  <c r="AA462" i="20"/>
  <c r="BA463" i="20"/>
  <c r="AX487" i="20"/>
  <c r="AQ413" i="20"/>
  <c r="AH437" i="20"/>
  <c r="BD485" i="20"/>
  <c r="AB484" i="20"/>
  <c r="AZ499" i="20"/>
  <c r="BC453" i="20"/>
  <c r="BC443" i="20"/>
  <c r="AH410" i="20"/>
  <c r="AE465" i="20"/>
  <c r="AW428" i="20"/>
  <c r="BE479" i="20"/>
  <c r="AA361" i="20"/>
  <c r="BD406" i="20"/>
  <c r="AL422" i="20"/>
  <c r="BI489" i="20"/>
  <c r="AD492" i="20"/>
  <c r="AP434" i="20"/>
  <c r="AW442" i="20"/>
  <c r="AR462" i="20"/>
  <c r="AO416" i="20"/>
  <c r="AO458" i="20"/>
  <c r="AJ430" i="20"/>
  <c r="AM449" i="20"/>
  <c r="BE488" i="20"/>
  <c r="BC440" i="20"/>
  <c r="AF498" i="20"/>
  <c r="AC447" i="20"/>
  <c r="AW364" i="20"/>
  <c r="AZ373" i="20"/>
  <c r="AJ494" i="20"/>
  <c r="AP488" i="20"/>
  <c r="AP477" i="20"/>
  <c r="AN420" i="20"/>
  <c r="AM474" i="20"/>
  <c r="AN495" i="20"/>
  <c r="AV406" i="20"/>
  <c r="AQ431" i="20"/>
  <c r="AE474" i="20"/>
  <c r="BG486" i="20"/>
  <c r="AT422" i="20"/>
  <c r="AG448" i="20"/>
  <c r="BD470" i="20"/>
  <c r="AD489" i="20"/>
  <c r="AD412" i="20"/>
  <c r="AW427" i="20"/>
  <c r="AF452" i="20"/>
  <c r="BB490" i="20"/>
  <c r="Z149" i="3"/>
  <c r="BI447" i="20"/>
  <c r="AN459" i="20"/>
  <c r="BD358" i="20"/>
  <c r="AY478" i="20"/>
  <c r="AG433" i="20"/>
  <c r="AZ423" i="20"/>
  <c r="AQ412" i="20"/>
  <c r="AC452" i="20"/>
  <c r="BB473" i="20"/>
  <c r="AK430" i="20"/>
  <c r="AQ418" i="20"/>
  <c r="AZ466" i="20"/>
  <c r="AW488" i="20"/>
  <c r="AF492" i="20"/>
  <c r="AW322" i="20"/>
  <c r="AI402" i="20"/>
  <c r="AP482" i="20"/>
  <c r="AL460" i="20"/>
  <c r="Z413" i="20"/>
  <c r="AP472" i="20"/>
  <c r="BE420" i="20"/>
  <c r="AI498" i="20"/>
  <c r="AC473" i="20"/>
  <c r="AD496" i="20"/>
  <c r="AI471" i="20"/>
  <c r="BE424" i="20"/>
  <c r="AO496" i="20"/>
  <c r="BA409" i="20"/>
  <c r="BD425" i="20"/>
  <c r="AR434" i="20"/>
  <c r="AR479" i="20"/>
  <c r="AB343" i="20"/>
  <c r="AX441" i="20"/>
  <c r="AG464" i="20"/>
  <c r="BH466" i="20"/>
  <c r="AO392" i="20"/>
  <c r="AX446" i="20"/>
  <c r="AC404" i="20"/>
  <c r="AD444" i="20"/>
  <c r="AG377" i="20"/>
  <c r="AK449" i="20"/>
  <c r="AJ489" i="20"/>
  <c r="AE468" i="20"/>
  <c r="AV337" i="20"/>
  <c r="AW425" i="20"/>
  <c r="BF425" i="20"/>
  <c r="AW388" i="20"/>
  <c r="Z487" i="20"/>
  <c r="BH448" i="20"/>
  <c r="AE461" i="20"/>
  <c r="AH495" i="20"/>
  <c r="BC418" i="20"/>
  <c r="AY445" i="20"/>
  <c r="AS485" i="20"/>
  <c r="AD491" i="20"/>
  <c r="AZ434" i="20"/>
  <c r="AM438" i="20"/>
  <c r="AK457" i="20"/>
  <c r="AJ479" i="20"/>
  <c r="AO384" i="20"/>
  <c r="BE428" i="20"/>
  <c r="BD450" i="20"/>
  <c r="AQ471" i="20"/>
  <c r="AA149" i="3"/>
  <c r="AV442" i="20"/>
  <c r="AU473" i="20"/>
  <c r="AN308" i="20"/>
  <c r="AA495" i="20"/>
  <c r="AO449" i="20"/>
  <c r="Z462" i="20"/>
  <c r="AY422" i="20"/>
  <c r="AR437" i="20"/>
  <c r="BE472" i="20"/>
  <c r="AK404" i="20"/>
  <c r="AA454" i="20"/>
  <c r="AH478" i="20"/>
  <c r="AC382" i="20"/>
  <c r="AM426" i="20"/>
  <c r="AC370" i="20"/>
  <c r="AC462" i="20"/>
  <c r="AD490" i="20"/>
  <c r="AU469" i="20"/>
  <c r="AZ409" i="20"/>
  <c r="BE450" i="20"/>
  <c r="AB486" i="20"/>
  <c r="BB422" i="20"/>
  <c r="AU448" i="20"/>
  <c r="AA470" i="20"/>
  <c r="AL489" i="20"/>
  <c r="AL412" i="20"/>
  <c r="AO427" i="20"/>
  <c r="AZ451" i="20"/>
  <c r="BB481" i="20"/>
  <c r="BG366" i="20"/>
  <c r="AI410" i="20"/>
  <c r="AR433" i="20"/>
  <c r="AT469" i="20"/>
  <c r="BF495" i="20"/>
  <c r="AH147" i="3"/>
  <c r="AN494" i="20"/>
  <c r="AU438" i="20"/>
  <c r="AG384" i="20"/>
  <c r="AQ394" i="20"/>
  <c r="AZ495" i="20"/>
  <c r="AR489" i="20"/>
  <c r="AE149" i="3"/>
  <c r="AI451" i="20"/>
  <c r="BC431" i="20"/>
  <c r="BE448" i="20"/>
  <c r="AW495" i="20"/>
  <c r="AS340" i="20"/>
  <c r="AK386" i="20"/>
  <c r="AG483" i="20"/>
  <c r="AB485" i="20"/>
  <c r="BE414" i="20"/>
  <c r="AM485" i="20"/>
  <c r="AB418" i="20"/>
  <c r="AG455" i="20"/>
  <c r="AK382" i="20"/>
  <c r="AS462" i="20"/>
  <c r="AZ494" i="20"/>
  <c r="AB393" i="20"/>
  <c r="AL351" i="20"/>
  <c r="AE462" i="20"/>
  <c r="BB443" i="20"/>
  <c r="AR409" i="20"/>
  <c r="BF385" i="20"/>
  <c r="AS441" i="20"/>
  <c r="AM469" i="20"/>
  <c r="AB495" i="20"/>
  <c r="AH414" i="20"/>
  <c r="AY458" i="20"/>
  <c r="AK493" i="20"/>
  <c r="AW483" i="20"/>
  <c r="BH417" i="20"/>
  <c r="AJ436" i="20"/>
  <c r="AQ474" i="20"/>
  <c r="AT494" i="20"/>
  <c r="AA422" i="20"/>
  <c r="AX420" i="20"/>
  <c r="AT456" i="20"/>
  <c r="BD497" i="20"/>
  <c r="AP438" i="20"/>
  <c r="AA482" i="20"/>
  <c r="AI147" i="3"/>
  <c r="BC307" i="20"/>
  <c r="BH401" i="20"/>
  <c r="AF482" i="20"/>
  <c r="AR457" i="20"/>
  <c r="AN402" i="20"/>
  <c r="AT444" i="20"/>
  <c r="AB497" i="20"/>
  <c r="AI375" i="20"/>
  <c r="AD431" i="20"/>
  <c r="AK474" i="20"/>
  <c r="AF454" i="20"/>
  <c r="AG426" i="20"/>
  <c r="BI393" i="20"/>
  <c r="AY460" i="20"/>
  <c r="AP494" i="20"/>
  <c r="AQ475" i="20"/>
  <c r="AN443" i="20"/>
  <c r="AJ465" i="20"/>
  <c r="BH488" i="20"/>
  <c r="BH434" i="20"/>
  <c r="AB479" i="20"/>
  <c r="BA443" i="20"/>
  <c r="AB433" i="20"/>
  <c r="AQ445" i="20"/>
  <c r="AE438" i="20"/>
  <c r="Z445" i="20"/>
  <c r="AV304" i="20"/>
  <c r="BD443" i="20"/>
  <c r="AX500" i="20"/>
  <c r="AO465" i="20"/>
  <c r="AV411" i="20"/>
  <c r="AE493" i="20"/>
  <c r="AP413" i="20"/>
  <c r="AC474" i="20"/>
  <c r="AZ422" i="20"/>
  <c r="BD442" i="20"/>
  <c r="BD483" i="20"/>
  <c r="AG407" i="20"/>
  <c r="AW361" i="20"/>
  <c r="AI456" i="20"/>
  <c r="AM441" i="20"/>
  <c r="AN440" i="20"/>
  <c r="AC412" i="20"/>
  <c r="BB452" i="20"/>
  <c r="AX471" i="20"/>
  <c r="BF416" i="20"/>
  <c r="AG415" i="20"/>
  <c r="AY449" i="20"/>
  <c r="BC478" i="20"/>
  <c r="AG484" i="20"/>
  <c r="AC425" i="20"/>
  <c r="AM447" i="20"/>
  <c r="AI485" i="20"/>
  <c r="AD499" i="20"/>
  <c r="AF434" i="20"/>
  <c r="AD441" i="20"/>
  <c r="AO463" i="20"/>
  <c r="AG481" i="20"/>
  <c r="AN489" i="20"/>
  <c r="AN498" i="20"/>
  <c r="AW432" i="20"/>
  <c r="Z347" i="20"/>
  <c r="AH451" i="20"/>
  <c r="BD480" i="20"/>
  <c r="AG465" i="20"/>
  <c r="Z406" i="20"/>
  <c r="BE442" i="20"/>
  <c r="BA486" i="20"/>
  <c r="AV408" i="20"/>
  <c r="AZ448" i="20"/>
  <c r="AX493" i="20"/>
  <c r="BI451" i="20"/>
  <c r="AJ408" i="20"/>
  <c r="AA404" i="20"/>
  <c r="AU500" i="20"/>
  <c r="AS352" i="20"/>
  <c r="AH494" i="20"/>
  <c r="BF427" i="20"/>
  <c r="AS482" i="20"/>
  <c r="AO483" i="20"/>
  <c r="AX417" i="20"/>
  <c r="AR436" i="20"/>
  <c r="AY474" i="20"/>
  <c r="BB494" i="20"/>
  <c r="AI422" i="20"/>
  <c r="AP420" i="20"/>
  <c r="AL456" i="20"/>
  <c r="BE489" i="20"/>
  <c r="BF412" i="20"/>
  <c r="BD424" i="20"/>
  <c r="AZ453" i="20"/>
  <c r="AQ490" i="20"/>
  <c r="AD147" i="3"/>
  <c r="BE485" i="20"/>
  <c r="BB474" i="20"/>
  <c r="AM462" i="20"/>
  <c r="AD495" i="20"/>
  <c r="AB308" i="20"/>
  <c r="AK461" i="20"/>
  <c r="AS434" i="20"/>
  <c r="AU497" i="20"/>
  <c r="AF428" i="20"/>
  <c r="AH490" i="20"/>
  <c r="BE418" i="20"/>
  <c r="BA478" i="20"/>
  <c r="AR401" i="20"/>
  <c r="AF470" i="20"/>
  <c r="AE500" i="20"/>
  <c r="AW439" i="20"/>
  <c r="BB300" i="20"/>
  <c r="BE495" i="20"/>
  <c r="AS437" i="20"/>
  <c r="AX452" i="20"/>
  <c r="AF404" i="20"/>
  <c r="AB462" i="20"/>
  <c r="BE468" i="20"/>
  <c r="AE404" i="20"/>
  <c r="BA454" i="20"/>
  <c r="AL437" i="20"/>
  <c r="BF471" i="20"/>
  <c r="Z369" i="20"/>
  <c r="AW422" i="20"/>
  <c r="AU462" i="20"/>
  <c r="AG493" i="20"/>
  <c r="AO495" i="20"/>
  <c r="BG405" i="20"/>
  <c r="AO437" i="20"/>
  <c r="AR482" i="20"/>
  <c r="AA494" i="20"/>
  <c r="AG365" i="20"/>
  <c r="BH494" i="20"/>
  <c r="AS432" i="20"/>
  <c r="Z361" i="20"/>
  <c r="AO460" i="20"/>
  <c r="AB494" i="20"/>
  <c r="AW472" i="20"/>
  <c r="AF418" i="20"/>
  <c r="AN463" i="20"/>
  <c r="AD487" i="20"/>
  <c r="AJ418" i="20"/>
  <c r="AM436" i="20"/>
  <c r="BI478" i="20"/>
  <c r="AA460" i="20"/>
  <c r="AS389" i="20"/>
  <c r="AG454" i="20"/>
  <c r="AW406" i="20"/>
  <c r="AG409" i="20"/>
  <c r="Z495" i="20"/>
  <c r="Z424" i="20"/>
  <c r="AA485" i="20"/>
  <c r="BD500" i="20"/>
  <c r="AK425" i="20"/>
  <c r="AU447" i="20"/>
  <c r="AO485" i="20"/>
  <c r="BH496" i="20"/>
  <c r="AN434" i="20"/>
  <c r="AN441" i="20"/>
  <c r="AG463" i="20"/>
  <c r="BE477" i="20"/>
  <c r="BA390" i="20"/>
  <c r="AM440" i="20"/>
  <c r="AH442" i="20"/>
  <c r="AO476" i="20"/>
  <c r="AE147" i="3"/>
  <c r="AE469" i="20"/>
  <c r="AK485" i="20"/>
  <c r="AN470" i="20"/>
  <c r="AC440" i="20"/>
  <c r="BI398" i="20"/>
  <c r="AG471" i="20"/>
  <c r="AM425" i="20"/>
  <c r="AG497" i="20"/>
  <c r="BD440" i="20"/>
  <c r="BC477" i="20"/>
  <c r="BF454" i="20"/>
  <c r="AH475" i="20"/>
  <c r="BA401" i="20"/>
  <c r="BD482" i="20"/>
  <c r="AW496" i="20"/>
  <c r="AC490" i="20"/>
  <c r="AZ328" i="20"/>
  <c r="AW402" i="20"/>
  <c r="AE464" i="20"/>
  <c r="AW450" i="20"/>
  <c r="BA434" i="20"/>
  <c r="AD437" i="20"/>
  <c r="BA497" i="20"/>
  <c r="AA371" i="20"/>
  <c r="Z431" i="20"/>
  <c r="AL466" i="20"/>
  <c r="AT498" i="20"/>
  <c r="AG394" i="20"/>
  <c r="AQ419" i="20"/>
  <c r="AM451" i="20"/>
  <c r="AB478" i="20"/>
  <c r="AW492" i="20"/>
  <c r="AB405" i="20"/>
  <c r="AD452" i="20"/>
  <c r="BC461" i="20"/>
  <c r="BD487" i="20"/>
  <c r="BE404" i="20"/>
  <c r="AQ387" i="20"/>
  <c r="AE385" i="20"/>
  <c r="AV412" i="20"/>
  <c r="AL484" i="20"/>
  <c r="AR385" i="20"/>
  <c r="BG494" i="20"/>
  <c r="AF424" i="20"/>
  <c r="AS474" i="20"/>
  <c r="AN499" i="20"/>
  <c r="AH413" i="20"/>
  <c r="Z458" i="20"/>
  <c r="Z475" i="20"/>
  <c r="AR412" i="20"/>
  <c r="BC303" i="20"/>
  <c r="AB444" i="20"/>
  <c r="AB454" i="20"/>
  <c r="AK409" i="20"/>
  <c r="BB400" i="20"/>
  <c r="AU436" i="20"/>
  <c r="AF478" i="20"/>
  <c r="AZ369" i="20"/>
  <c r="AG422" i="20"/>
  <c r="BC462" i="20"/>
  <c r="AI493" i="20"/>
  <c r="AG495" i="20"/>
  <c r="AY405" i="20"/>
  <c r="AG437" i="20"/>
  <c r="BB482" i="20"/>
  <c r="AI494" i="20"/>
  <c r="AG413" i="20"/>
  <c r="AP428" i="20"/>
  <c r="AJ461" i="20"/>
  <c r="AC497" i="20"/>
  <c r="AD500" i="20"/>
  <c r="AL434" i="20"/>
  <c r="AD149" i="3"/>
  <c r="AA451" i="20"/>
  <c r="AS378" i="20"/>
  <c r="AA466" i="20"/>
  <c r="AW435" i="20"/>
  <c r="AG500" i="20"/>
  <c r="AV493" i="20"/>
  <c r="AC457" i="20"/>
  <c r="AV450" i="20"/>
  <c r="AN449" i="20"/>
  <c r="AG149" i="3"/>
  <c r="AE151" i="3"/>
  <c r="W207" i="14"/>
  <c r="Z151" i="3"/>
  <c r="Z153" i="3" s="1"/>
  <c r="AD151" i="3"/>
  <c r="BZ284" i="21" l="1"/>
  <c r="BZ292" i="21"/>
  <c r="BZ286" i="21"/>
  <c r="BZ294" i="21"/>
  <c r="BZ290" i="21"/>
  <c r="BZ291" i="21"/>
  <c r="BZ289" i="21"/>
  <c r="BZ288" i="21"/>
  <c r="BZ287" i="21"/>
  <c r="BZ293" i="21"/>
  <c r="CH284" i="21"/>
  <c r="CH292" i="21"/>
  <c r="CH286" i="21"/>
  <c r="CH288" i="21"/>
  <c r="CH293" i="21"/>
  <c r="CH291" i="21"/>
  <c r="CH289" i="21"/>
  <c r="CH290" i="21"/>
  <c r="CH287" i="21"/>
  <c r="CH294" i="21"/>
  <c r="CP284" i="21"/>
  <c r="CP292" i="21"/>
  <c r="CP286" i="21"/>
  <c r="CP291" i="21"/>
  <c r="CP294" i="21"/>
  <c r="CP289" i="21"/>
  <c r="CP288" i="21"/>
  <c r="CP293" i="21"/>
  <c r="CP287" i="21"/>
  <c r="CP290" i="21"/>
  <c r="CA284" i="21"/>
  <c r="CA293" i="21"/>
  <c r="CA290" i="21"/>
  <c r="CA292" i="21"/>
  <c r="CA294" i="21"/>
  <c r="CA289" i="21"/>
  <c r="CA286" i="21"/>
  <c r="CA287" i="21"/>
  <c r="CA291" i="21"/>
  <c r="CA288" i="21"/>
  <c r="CI284" i="21"/>
  <c r="CI293" i="21"/>
  <c r="CI290" i="21"/>
  <c r="CI292" i="21"/>
  <c r="CI287" i="21"/>
  <c r="CI289" i="21"/>
  <c r="CI286" i="21"/>
  <c r="CI288" i="21"/>
  <c r="CI291" i="21"/>
  <c r="CI294" i="21"/>
  <c r="CQ284" i="21"/>
  <c r="CQ293" i="21"/>
  <c r="CQ290" i="21"/>
  <c r="CQ292" i="21"/>
  <c r="CQ288" i="21"/>
  <c r="CQ286" i="21"/>
  <c r="CQ294" i="21"/>
  <c r="CQ291" i="21"/>
  <c r="CQ287" i="21"/>
  <c r="CQ289" i="21"/>
  <c r="CB284" i="21"/>
  <c r="CB293" i="21"/>
  <c r="CB290" i="21"/>
  <c r="CB294" i="21"/>
  <c r="CB289" i="21"/>
  <c r="CB292" i="21"/>
  <c r="CB291" i="21"/>
  <c r="CB288" i="21"/>
  <c r="CB286" i="21"/>
  <c r="CB287" i="21"/>
  <c r="CJ284" i="21"/>
  <c r="CJ293" i="21"/>
  <c r="CJ290" i="21"/>
  <c r="CJ287" i="21"/>
  <c r="CJ292" i="21"/>
  <c r="CJ294" i="21"/>
  <c r="CJ289" i="21"/>
  <c r="CJ288" i="21"/>
  <c r="CJ286" i="21"/>
  <c r="CJ291" i="21"/>
  <c r="CR284" i="21"/>
  <c r="CR293" i="21"/>
  <c r="CR290" i="21"/>
  <c r="CR291" i="21"/>
  <c r="CR292" i="21"/>
  <c r="CR287" i="21"/>
  <c r="CR286" i="21"/>
  <c r="CR294" i="21"/>
  <c r="CR289" i="21"/>
  <c r="CR288" i="21"/>
  <c r="BU290" i="21"/>
  <c r="BU286" i="21"/>
  <c r="BU287" i="21"/>
  <c r="CC284" i="21"/>
  <c r="CC294" i="21"/>
  <c r="CC289" i="21"/>
  <c r="CC288" i="21"/>
  <c r="CC293" i="21"/>
  <c r="CC290" i="21"/>
  <c r="CC291" i="21"/>
  <c r="CC286" i="21"/>
  <c r="CC292" i="21"/>
  <c r="CC287" i="21"/>
  <c r="CK284" i="21"/>
  <c r="CK294" i="21"/>
  <c r="CK289" i="21"/>
  <c r="CK288" i="21"/>
  <c r="CK293" i="21"/>
  <c r="CK290" i="21"/>
  <c r="CK286" i="21"/>
  <c r="CK291" i="21"/>
  <c r="CK287" i="21"/>
  <c r="CK292" i="21"/>
  <c r="CS284" i="21"/>
  <c r="CS294" i="21"/>
  <c r="CS289" i="21"/>
  <c r="CS288" i="21"/>
  <c r="CS293" i="21"/>
  <c r="CS290" i="21"/>
  <c r="CS286" i="21"/>
  <c r="CS292" i="21"/>
  <c r="CS291" i="21"/>
  <c r="CS287" i="21"/>
  <c r="Z291" i="21"/>
  <c r="Z294" i="21"/>
  <c r="Z293" i="21"/>
  <c r="Z289" i="21"/>
  <c r="Z292" i="21"/>
  <c r="BV284" i="21"/>
  <c r="BV287" i="21"/>
  <c r="BV294" i="21"/>
  <c r="BV289" i="21"/>
  <c r="BV288" i="21"/>
  <c r="BV286" i="21"/>
  <c r="BV293" i="21"/>
  <c r="BV290" i="21"/>
  <c r="BV291" i="21"/>
  <c r="BV292" i="21"/>
  <c r="CD284" i="21"/>
  <c r="CD287" i="21"/>
  <c r="CD294" i="21"/>
  <c r="CD289" i="21"/>
  <c r="CD288" i="21"/>
  <c r="CD292" i="21"/>
  <c r="CD293" i="21"/>
  <c r="CD290" i="21"/>
  <c r="CD286" i="21"/>
  <c r="CD291" i="21"/>
  <c r="CL284" i="21"/>
  <c r="CL287" i="21"/>
  <c r="CL294" i="21"/>
  <c r="CL289" i="21"/>
  <c r="CL288" i="21"/>
  <c r="CL286" i="21"/>
  <c r="CL293" i="21"/>
  <c r="CL290" i="21"/>
  <c r="CL292" i="21"/>
  <c r="CL291" i="21"/>
  <c r="CT284" i="21"/>
  <c r="CT287" i="21"/>
  <c r="CT294" i="21"/>
  <c r="CT289" i="21"/>
  <c r="CT288" i="21"/>
  <c r="CT293" i="21"/>
  <c r="CT290" i="21"/>
  <c r="CT286" i="21"/>
  <c r="CT292" i="21"/>
  <c r="CT291" i="21"/>
  <c r="BW284" i="21"/>
  <c r="BW291" i="21"/>
  <c r="BW287" i="21"/>
  <c r="BW294" i="21"/>
  <c r="BW289" i="21"/>
  <c r="BW288" i="21"/>
  <c r="BW292" i="21"/>
  <c r="BW286" i="21"/>
  <c r="BW293" i="21"/>
  <c r="BW290" i="21"/>
  <c r="CE284" i="21"/>
  <c r="CE291" i="21"/>
  <c r="CE287" i="21"/>
  <c r="CE294" i="21"/>
  <c r="CE289" i="21"/>
  <c r="CE288" i="21"/>
  <c r="CE293" i="21"/>
  <c r="CE290" i="21"/>
  <c r="CE292" i="21"/>
  <c r="CE286" i="21"/>
  <c r="CM284" i="21"/>
  <c r="CM291" i="21"/>
  <c r="CM287" i="21"/>
  <c r="CM294" i="21"/>
  <c r="CM289" i="21"/>
  <c r="CM288" i="21"/>
  <c r="CM292" i="21"/>
  <c r="CM293" i="21"/>
  <c r="CM290" i="21"/>
  <c r="CM286" i="21"/>
  <c r="BX284" i="21"/>
  <c r="BX286" i="21"/>
  <c r="BX291" i="21"/>
  <c r="BX287" i="21"/>
  <c r="BX293" i="21"/>
  <c r="BX292" i="21"/>
  <c r="BX294" i="21"/>
  <c r="BX289" i="21"/>
  <c r="BX288" i="21"/>
  <c r="BX290" i="21"/>
  <c r="CF284" i="21"/>
  <c r="CF286" i="21"/>
  <c r="CF291" i="21"/>
  <c r="CF287" i="21"/>
  <c r="CF294" i="21"/>
  <c r="CF289" i="21"/>
  <c r="CF288" i="21"/>
  <c r="CF293" i="21"/>
  <c r="CF290" i="21"/>
  <c r="CF292" i="21"/>
  <c r="CN284" i="21"/>
  <c r="CN286" i="21"/>
  <c r="CN291" i="21"/>
  <c r="CN287" i="21"/>
  <c r="CN293" i="21"/>
  <c r="CN294" i="21"/>
  <c r="CN289" i="21"/>
  <c r="CN288" i="21"/>
  <c r="CN290" i="21"/>
  <c r="CN292" i="21"/>
  <c r="BY284" i="21"/>
  <c r="BY292" i="21"/>
  <c r="BY286" i="21"/>
  <c r="BY291" i="21"/>
  <c r="BY290" i="21"/>
  <c r="BY287" i="21"/>
  <c r="BY293" i="21"/>
  <c r="BY294" i="21"/>
  <c r="BY289" i="21"/>
  <c r="BY288" i="21"/>
  <c r="CG284" i="21"/>
  <c r="CG292" i="21"/>
  <c r="CG286" i="21"/>
  <c r="CG291" i="21"/>
  <c r="CG293" i="21"/>
  <c r="CG287" i="21"/>
  <c r="CG294" i="21"/>
  <c r="CG289" i="21"/>
  <c r="CG288" i="21"/>
  <c r="CG290" i="21"/>
  <c r="CO284" i="21"/>
  <c r="CO292" i="21"/>
  <c r="CO286" i="21"/>
  <c r="CO291" i="21"/>
  <c r="CO287" i="21"/>
  <c r="CO293" i="21"/>
  <c r="CO290" i="21"/>
  <c r="CO294" i="21"/>
  <c r="CO289" i="21"/>
  <c r="CO288" i="21"/>
  <c r="AD308" i="21"/>
  <c r="AD307" i="21"/>
  <c r="AD305" i="21"/>
  <c r="AD306" i="21" s="1"/>
  <c r="AD304" i="21" s="1"/>
  <c r="AD309" i="21"/>
  <c r="AD298" i="21"/>
  <c r="AL308" i="21"/>
  <c r="AL307" i="21"/>
  <c r="AL309" i="21"/>
  <c r="AL305" i="21"/>
  <c r="AL306" i="21" s="1"/>
  <c r="AT308" i="21"/>
  <c r="AT307" i="21"/>
  <c r="AT305" i="21"/>
  <c r="AT306" i="21" s="1"/>
  <c r="AT309" i="21"/>
  <c r="BB308" i="21"/>
  <c r="BB307" i="21"/>
  <c r="BB309" i="21"/>
  <c r="BB305" i="21"/>
  <c r="BB306" i="21" s="1"/>
  <c r="BJ308" i="21"/>
  <c r="BJ307" i="21"/>
  <c r="BJ309" i="21"/>
  <c r="BJ305" i="21"/>
  <c r="BJ306" i="21" s="1"/>
  <c r="BR308" i="21"/>
  <c r="BR307" i="21"/>
  <c r="BR305" i="21"/>
  <c r="BR306" i="21" s="1"/>
  <c r="BR309" i="21"/>
  <c r="BZ98" i="21"/>
  <c r="BZ308" i="21"/>
  <c r="BZ307" i="21"/>
  <c r="BZ306" i="21"/>
  <c r="BZ305" i="21"/>
  <c r="BZ309" i="21"/>
  <c r="BZ298" i="21"/>
  <c r="BZ297" i="21"/>
  <c r="BZ304" i="21"/>
  <c r="BZ285" i="21"/>
  <c r="BZ296" i="21" s="1"/>
  <c r="BZ302" i="21" s="1"/>
  <c r="BZ311" i="21" s="1"/>
  <c r="BZ314" i="21" s="1"/>
  <c r="CH98" i="21"/>
  <c r="CH308" i="21"/>
  <c r="CH307" i="21"/>
  <c r="CH309" i="21"/>
  <c r="CH305" i="21"/>
  <c r="CH306" i="21"/>
  <c r="CH304" i="21"/>
  <c r="CH298" i="21"/>
  <c r="CH297" i="21"/>
  <c r="CH285" i="21"/>
  <c r="CP98" i="21"/>
  <c r="CP308" i="21"/>
  <c r="CP307" i="21"/>
  <c r="CP309" i="21"/>
  <c r="CP306" i="21"/>
  <c r="CP305" i="21"/>
  <c r="CP304" i="21"/>
  <c r="CP285" i="21"/>
  <c r="CP298" i="21"/>
  <c r="CP297" i="21"/>
  <c r="AE308" i="21"/>
  <c r="AE309" i="21"/>
  <c r="AE307" i="21"/>
  <c r="AE305" i="21"/>
  <c r="AE306" i="21" s="1"/>
  <c r="AE298" i="21"/>
  <c r="AM308" i="21"/>
  <c r="AM309" i="21"/>
  <c r="AM305" i="21"/>
  <c r="AM306" i="21" s="1"/>
  <c r="AM307" i="21"/>
  <c r="AU308" i="21"/>
  <c r="AU309" i="21"/>
  <c r="AU307" i="21"/>
  <c r="AU305" i="21"/>
  <c r="BC308" i="21"/>
  <c r="BC309" i="21"/>
  <c r="BC305" i="21"/>
  <c r="BC306" i="21" s="1"/>
  <c r="BC307" i="21"/>
  <c r="BK308" i="21"/>
  <c r="BK309" i="21"/>
  <c r="BK307" i="21"/>
  <c r="BK305" i="21"/>
  <c r="BK306" i="21" s="1"/>
  <c r="BS308" i="21"/>
  <c r="BS309" i="21"/>
  <c r="BS305" i="21"/>
  <c r="BS306" i="21" s="1"/>
  <c r="BS307" i="21"/>
  <c r="CA98" i="21"/>
  <c r="CA308" i="21"/>
  <c r="CA306" i="21"/>
  <c r="CA309" i="21"/>
  <c r="CA307" i="21"/>
  <c r="CA305" i="21"/>
  <c r="CA304" i="21"/>
  <c r="CA297" i="21"/>
  <c r="CA285" i="21"/>
  <c r="CA298" i="21"/>
  <c r="CI98" i="21"/>
  <c r="CI308" i="21"/>
  <c r="CI306" i="21"/>
  <c r="CI309" i="21"/>
  <c r="CI305" i="21"/>
  <c r="CI304" i="21"/>
  <c r="CI307" i="21"/>
  <c r="CI298" i="21"/>
  <c r="CI297" i="21"/>
  <c r="CI285" i="21"/>
  <c r="CI296" i="21" s="1"/>
  <c r="CI302" i="21" s="1"/>
  <c r="CI311" i="21" s="1"/>
  <c r="CI314" i="21" s="1"/>
  <c r="CQ98" i="21"/>
  <c r="CQ308" i="21"/>
  <c r="CQ306" i="21"/>
  <c r="CQ309" i="21"/>
  <c r="CQ307" i="21"/>
  <c r="CQ305" i="21"/>
  <c r="CQ304" i="21"/>
  <c r="CQ298" i="21"/>
  <c r="CQ297" i="21"/>
  <c r="CQ285" i="21"/>
  <c r="CQ296" i="21" s="1"/>
  <c r="AF309" i="21"/>
  <c r="AF308" i="21"/>
  <c r="AF307" i="21"/>
  <c r="AF305" i="21"/>
  <c r="AF298" i="21"/>
  <c r="AN309" i="21"/>
  <c r="AN305" i="21"/>
  <c r="AN308" i="21"/>
  <c r="AN307" i="21"/>
  <c r="AV309" i="21"/>
  <c r="AV308" i="21"/>
  <c r="AV307" i="21"/>
  <c r="AV305" i="21"/>
  <c r="BD309" i="21"/>
  <c r="BD305" i="21"/>
  <c r="BD306" i="21" s="1"/>
  <c r="BD304" i="21" s="1"/>
  <c r="BD308" i="21"/>
  <c r="BD307" i="21"/>
  <c r="BL309" i="21"/>
  <c r="BL308" i="21"/>
  <c r="BL307" i="21"/>
  <c r="BL305" i="21"/>
  <c r="BT306" i="21"/>
  <c r="BT309" i="21"/>
  <c r="BT305" i="21"/>
  <c r="BT308" i="21"/>
  <c r="BT307" i="21"/>
  <c r="CB98" i="21"/>
  <c r="CB306" i="21"/>
  <c r="CB309" i="21"/>
  <c r="CB308" i="21"/>
  <c r="CB307" i="21"/>
  <c r="CB305" i="21"/>
  <c r="CB298" i="21"/>
  <c r="CB297" i="21"/>
  <c r="CB304" i="21"/>
  <c r="CB285" i="21"/>
  <c r="CJ98" i="21"/>
  <c r="CJ306" i="21"/>
  <c r="CJ309" i="21"/>
  <c r="CJ305" i="21"/>
  <c r="CJ307" i="21"/>
  <c r="CJ298" i="21"/>
  <c r="CJ304" i="21"/>
  <c r="CJ308" i="21"/>
  <c r="CJ297" i="21"/>
  <c r="CJ285" i="21"/>
  <c r="CR98" i="21"/>
  <c r="CR306" i="21"/>
  <c r="CR309" i="21"/>
  <c r="CR305" i="21"/>
  <c r="CR307" i="21"/>
  <c r="CR308" i="21"/>
  <c r="CR298" i="21"/>
  <c r="CR297" i="21"/>
  <c r="CR304" i="21"/>
  <c r="CR285" i="21"/>
  <c r="CR296" i="21" s="1"/>
  <c r="AG309" i="21"/>
  <c r="AG308" i="21"/>
  <c r="AG307" i="21"/>
  <c r="AG305" i="21"/>
  <c r="AG306" i="21" s="1"/>
  <c r="AG298" i="21"/>
  <c r="AO309" i="21"/>
  <c r="AO308" i="21"/>
  <c r="AO307" i="21"/>
  <c r="AO305" i="21"/>
  <c r="AO306" i="21" s="1"/>
  <c r="AW309" i="21"/>
  <c r="AW308" i="21"/>
  <c r="AW307" i="21"/>
  <c r="AW305" i="21"/>
  <c r="AW306" i="21" s="1"/>
  <c r="BE309" i="21"/>
  <c r="BE308" i="21"/>
  <c r="BE307" i="21"/>
  <c r="BE305" i="21"/>
  <c r="BE306" i="21" s="1"/>
  <c r="BM309" i="21"/>
  <c r="BM308" i="21"/>
  <c r="BM307" i="21"/>
  <c r="BM305" i="21"/>
  <c r="BM306" i="21" s="1"/>
  <c r="BU309" i="21"/>
  <c r="BU308" i="21"/>
  <c r="BU307" i="21"/>
  <c r="BU305" i="21"/>
  <c r="CC98" i="21"/>
  <c r="CC306" i="21"/>
  <c r="CC309" i="21"/>
  <c r="CC308" i="21"/>
  <c r="CC304" i="21"/>
  <c r="CC307" i="21"/>
  <c r="CC305" i="21"/>
  <c r="CC297" i="21"/>
  <c r="CC298" i="21"/>
  <c r="CC285" i="21"/>
  <c r="CK98" i="21"/>
  <c r="CK306" i="21"/>
  <c r="CK309" i="21"/>
  <c r="CK308" i="21"/>
  <c r="CK307" i="21"/>
  <c r="CK304" i="21"/>
  <c r="CK305" i="21"/>
  <c r="CK298" i="21"/>
  <c r="CK297" i="21"/>
  <c r="CK285" i="21"/>
  <c r="CS98" i="21"/>
  <c r="CS306" i="21"/>
  <c r="CS309" i="21"/>
  <c r="CS308" i="21"/>
  <c r="CS305" i="21"/>
  <c r="CS304" i="21"/>
  <c r="CS307" i="21"/>
  <c r="CS297" i="21"/>
  <c r="CS298" i="21"/>
  <c r="CS285" i="21"/>
  <c r="Z309" i="21"/>
  <c r="Z307" i="21"/>
  <c r="Z308" i="21"/>
  <c r="Z305" i="21"/>
  <c r="Z306" i="21" s="1"/>
  <c r="Z304" i="21" s="1"/>
  <c r="Z298" i="21"/>
  <c r="AH309" i="21"/>
  <c r="AH307" i="21"/>
  <c r="AH305" i="21"/>
  <c r="AH306" i="21" s="1"/>
  <c r="AH308" i="21"/>
  <c r="AH298" i="21"/>
  <c r="AP309" i="21"/>
  <c r="AP307" i="21"/>
  <c r="AP308" i="21"/>
  <c r="AP305" i="21"/>
  <c r="AP306" i="21" s="1"/>
  <c r="AX309" i="21"/>
  <c r="AX307" i="21"/>
  <c r="AX305" i="21"/>
  <c r="AX306" i="21" s="1"/>
  <c r="AX308" i="21"/>
  <c r="BF309" i="21"/>
  <c r="BF307" i="21"/>
  <c r="BF308" i="21"/>
  <c r="BF305" i="21"/>
  <c r="BF306" i="21" s="1"/>
  <c r="BN309" i="21"/>
  <c r="BN307" i="21"/>
  <c r="BN305" i="21"/>
  <c r="BN306" i="21" s="1"/>
  <c r="BN308" i="21"/>
  <c r="BV98" i="21"/>
  <c r="BV309" i="21"/>
  <c r="BV307" i="21"/>
  <c r="BV297" i="21"/>
  <c r="BV308" i="21"/>
  <c r="BV305" i="21"/>
  <c r="BV306" i="21"/>
  <c r="BV298" i="21"/>
  <c r="BV304" i="21"/>
  <c r="BV285" i="21"/>
  <c r="CD98" i="21"/>
  <c r="CD309" i="21"/>
  <c r="CD307" i="21"/>
  <c r="CD297" i="21"/>
  <c r="CD305" i="21"/>
  <c r="CD308" i="21"/>
  <c r="CD306" i="21"/>
  <c r="CD304" i="21"/>
  <c r="CD298" i="21"/>
  <c r="CD285" i="21"/>
  <c r="CL98" i="21"/>
  <c r="CL309" i="21"/>
  <c r="CL307" i="21"/>
  <c r="CL297" i="21"/>
  <c r="CL308" i="21"/>
  <c r="CL305" i="21"/>
  <c r="CL306" i="21"/>
  <c r="CL304" i="21"/>
  <c r="CL285" i="21"/>
  <c r="CL298" i="21"/>
  <c r="CT98" i="21"/>
  <c r="CT309" i="21"/>
  <c r="CT307" i="21"/>
  <c r="CT308" i="21"/>
  <c r="CT297" i="21"/>
  <c r="CT306" i="21"/>
  <c r="CT298" i="21"/>
  <c r="CT304" i="21"/>
  <c r="CT305" i="21"/>
  <c r="CT285" i="21"/>
  <c r="AA307" i="21"/>
  <c r="AA308" i="21"/>
  <c r="AA298" i="21"/>
  <c r="AA309" i="21"/>
  <c r="AA305" i="21"/>
  <c r="AA306" i="21" s="1"/>
  <c r="AI307" i="21"/>
  <c r="AI309" i="21"/>
  <c r="AI308" i="21"/>
  <c r="AI298" i="21"/>
  <c r="AI305" i="21"/>
  <c r="AI306" i="21" s="1"/>
  <c r="AQ307" i="21"/>
  <c r="AQ308" i="21"/>
  <c r="AQ309" i="21"/>
  <c r="AQ305" i="21"/>
  <c r="AQ306" i="21" s="1"/>
  <c r="AY307" i="21"/>
  <c r="AY309" i="21"/>
  <c r="AY308" i="21"/>
  <c r="AY305" i="21"/>
  <c r="AY306" i="21" s="1"/>
  <c r="BG307" i="21"/>
  <c r="BG309" i="21"/>
  <c r="BG308" i="21"/>
  <c r="BG305" i="21"/>
  <c r="BG306" i="21" s="1"/>
  <c r="BO307" i="21"/>
  <c r="BO308" i="21"/>
  <c r="BO309" i="21"/>
  <c r="BO305" i="21"/>
  <c r="BO306" i="21" s="1"/>
  <c r="BW98" i="21"/>
  <c r="BW307" i="21"/>
  <c r="BW306" i="21"/>
  <c r="BW308" i="21"/>
  <c r="BW304" i="21"/>
  <c r="BW298" i="21"/>
  <c r="BW309" i="21"/>
  <c r="BW305" i="21"/>
  <c r="BW297" i="21"/>
  <c r="BW285" i="21"/>
  <c r="BW296" i="21" s="1"/>
  <c r="CE98" i="21"/>
  <c r="CE307" i="21"/>
  <c r="CE306" i="21"/>
  <c r="CE304" i="21"/>
  <c r="CE309" i="21"/>
  <c r="CE308" i="21"/>
  <c r="CE305" i="21"/>
  <c r="CE297" i="21"/>
  <c r="CE298" i="21"/>
  <c r="CE285" i="21"/>
  <c r="CE296" i="21" s="1"/>
  <c r="CM98" i="21"/>
  <c r="CM307" i="21"/>
  <c r="CM306" i="21"/>
  <c r="CM309" i="21"/>
  <c r="CM304" i="21"/>
  <c r="CM308" i="21"/>
  <c r="CM298" i="21"/>
  <c r="CM297" i="21"/>
  <c r="CM305" i="21"/>
  <c r="CM285" i="21"/>
  <c r="CM296" i="21" s="1"/>
  <c r="CM302" i="21" s="1"/>
  <c r="AB307" i="21"/>
  <c r="AB309" i="21"/>
  <c r="AB308" i="21"/>
  <c r="AB298" i="21"/>
  <c r="AB305" i="21"/>
  <c r="AJ307" i="21"/>
  <c r="AJ309" i="21"/>
  <c r="AJ298" i="21"/>
  <c r="AJ305" i="21"/>
  <c r="AJ306" i="21" s="1"/>
  <c r="AJ308" i="21"/>
  <c r="AR307" i="21"/>
  <c r="AR309" i="21"/>
  <c r="AR308" i="21"/>
  <c r="AR305" i="21"/>
  <c r="AR306" i="21" s="1"/>
  <c r="AZ307" i="21"/>
  <c r="AZ309" i="21"/>
  <c r="AZ305" i="21"/>
  <c r="AZ306" i="21" s="1"/>
  <c r="AZ308" i="21"/>
  <c r="BH307" i="21"/>
  <c r="BH309" i="21"/>
  <c r="BH308" i="21"/>
  <c r="BH305" i="21"/>
  <c r="BH306" i="21" s="1"/>
  <c r="BP307" i="21"/>
  <c r="BP309" i="21"/>
  <c r="BP305" i="21"/>
  <c r="BP306" i="21" s="1"/>
  <c r="BP308" i="21"/>
  <c r="BX98" i="21"/>
  <c r="BX307" i="21"/>
  <c r="BX309" i="21"/>
  <c r="BX308" i="21"/>
  <c r="BX304" i="21"/>
  <c r="BX306" i="21"/>
  <c r="BX298" i="21"/>
  <c r="BX305" i="21"/>
  <c r="BX285" i="21"/>
  <c r="BX296" i="21" s="1"/>
  <c r="BX297" i="21"/>
  <c r="CF98" i="21"/>
  <c r="CF307" i="21"/>
  <c r="CF308" i="21"/>
  <c r="CF309" i="21"/>
  <c r="CF304" i="21"/>
  <c r="CF298" i="21"/>
  <c r="CF305" i="21"/>
  <c r="CF306" i="21"/>
  <c r="CF297" i="21"/>
  <c r="CF285" i="21"/>
  <c r="CN98" i="21"/>
  <c r="CN307" i="21"/>
  <c r="CN308" i="21"/>
  <c r="CN309" i="21"/>
  <c r="CN304" i="21"/>
  <c r="CN306" i="21"/>
  <c r="CN298" i="21"/>
  <c r="CN305" i="21"/>
  <c r="CN285" i="21"/>
  <c r="CN296" i="21"/>
  <c r="CN297" i="21"/>
  <c r="AC308" i="21"/>
  <c r="AC307" i="21"/>
  <c r="AC309" i="21"/>
  <c r="AC298" i="21"/>
  <c r="AC305" i="21"/>
  <c r="AC306" i="21" s="1"/>
  <c r="AK308" i="21"/>
  <c r="AK309" i="21"/>
  <c r="AK307" i="21"/>
  <c r="AK298" i="21"/>
  <c r="AK305" i="21"/>
  <c r="AK306" i="21" s="1"/>
  <c r="AS308" i="21"/>
  <c r="AS307" i="21"/>
  <c r="AS309" i="21"/>
  <c r="AS305" i="21"/>
  <c r="AS306" i="21" s="1"/>
  <c r="BA308" i="21"/>
  <c r="BA309" i="21"/>
  <c r="BA307" i="21"/>
  <c r="BA305" i="21"/>
  <c r="BA306" i="21" s="1"/>
  <c r="BI308" i="21"/>
  <c r="BI309" i="21"/>
  <c r="BI307" i="21"/>
  <c r="BI305" i="21"/>
  <c r="BQ308" i="21"/>
  <c r="BQ309" i="21"/>
  <c r="BQ307" i="21"/>
  <c r="BQ305" i="21"/>
  <c r="BQ306" i="21" s="1"/>
  <c r="BY98" i="21"/>
  <c r="BY308" i="21"/>
  <c r="BY309" i="21"/>
  <c r="BY304" i="21"/>
  <c r="BY306" i="21"/>
  <c r="BY307" i="21"/>
  <c r="BY298" i="21"/>
  <c r="BY297" i="21"/>
  <c r="BY305" i="21"/>
  <c r="BY285" i="21"/>
  <c r="BY296" i="21" s="1"/>
  <c r="CG98" i="21"/>
  <c r="CG308" i="21"/>
  <c r="CG309" i="21"/>
  <c r="CG304" i="21"/>
  <c r="CG307" i="21"/>
  <c r="CG306" i="21"/>
  <c r="CG305" i="21"/>
  <c r="CG298" i="21"/>
  <c r="CG285" i="21"/>
  <c r="CG297" i="21"/>
  <c r="CO98" i="21"/>
  <c r="CO308" i="21"/>
  <c r="CO309" i="21"/>
  <c r="CO304" i="21"/>
  <c r="CO306" i="21"/>
  <c r="CO307" i="21"/>
  <c r="CO298" i="21"/>
  <c r="CO297" i="21"/>
  <c r="CO305" i="21"/>
  <c r="CO285" i="21"/>
  <c r="CO296" i="21" s="1"/>
  <c r="CO302" i="21" s="1"/>
  <c r="Z63" i="21"/>
  <c r="Z98" i="21"/>
  <c r="BZ97" i="21"/>
  <c r="BZ63" i="21"/>
  <c r="CH97" i="21"/>
  <c r="CH63" i="21"/>
  <c r="CP97" i="21"/>
  <c r="CP63" i="21"/>
  <c r="CB97" i="21"/>
  <c r="CB63" i="21"/>
  <c r="CJ97" i="21"/>
  <c r="CJ63" i="21"/>
  <c r="CR97" i="21"/>
  <c r="CR63" i="21"/>
  <c r="CC97" i="21"/>
  <c r="CC63" i="21"/>
  <c r="CK97" i="21"/>
  <c r="CK63" i="21"/>
  <c r="CS97" i="21"/>
  <c r="CS63" i="21"/>
  <c r="CA97" i="21"/>
  <c r="CA63" i="21"/>
  <c r="CI97" i="21"/>
  <c r="CI63" i="21"/>
  <c r="CQ97" i="21"/>
  <c r="CQ63" i="21"/>
  <c r="BV97" i="21"/>
  <c r="BV63" i="21"/>
  <c r="CD97" i="21"/>
  <c r="CD63" i="21"/>
  <c r="CL97" i="21"/>
  <c r="CL63" i="21"/>
  <c r="CT97" i="21"/>
  <c r="CT63" i="21"/>
  <c r="BW97" i="21"/>
  <c r="BW63" i="21"/>
  <c r="CE97" i="21"/>
  <c r="CE63" i="21"/>
  <c r="CM97" i="21"/>
  <c r="CM63" i="21"/>
  <c r="BX97" i="21"/>
  <c r="BX63" i="21"/>
  <c r="CF97" i="21"/>
  <c r="CF63" i="21"/>
  <c r="CN97" i="21"/>
  <c r="CN63" i="21"/>
  <c r="BY97" i="21"/>
  <c r="BY63" i="21"/>
  <c r="CG97" i="21"/>
  <c r="CG63" i="21"/>
  <c r="CO97" i="21"/>
  <c r="CO63" i="21"/>
  <c r="Z62" i="21"/>
  <c r="Z97" i="21"/>
  <c r="BZ281" i="21"/>
  <c r="BZ62" i="21"/>
  <c r="CH281" i="21"/>
  <c r="CH62" i="21"/>
  <c r="CP281" i="21"/>
  <c r="CP62" i="21"/>
  <c r="CA281" i="21"/>
  <c r="CA407" i="21" s="1"/>
  <c r="CA62" i="21"/>
  <c r="CI281" i="21"/>
  <c r="CI407" i="21" s="1"/>
  <c r="CI62" i="21"/>
  <c r="CQ281" i="21"/>
  <c r="CQ62" i="21"/>
  <c r="CB281" i="21"/>
  <c r="CB62" i="21"/>
  <c r="CJ281" i="21"/>
  <c r="CJ62" i="21"/>
  <c r="CR281" i="21"/>
  <c r="CR62" i="21"/>
  <c r="CC281" i="21"/>
  <c r="CC62" i="21"/>
  <c r="CK281" i="21"/>
  <c r="CK62" i="21"/>
  <c r="CS281" i="21"/>
  <c r="CS62" i="21"/>
  <c r="BV281" i="21"/>
  <c r="BV62" i="21"/>
  <c r="CD281" i="21"/>
  <c r="CD62" i="21"/>
  <c r="CL281" i="21"/>
  <c r="CL62" i="21"/>
  <c r="CT281" i="21"/>
  <c r="CT62" i="21"/>
  <c r="BW281" i="21"/>
  <c r="BW62" i="21"/>
  <c r="CE281" i="21"/>
  <c r="CE62" i="21"/>
  <c r="CM281" i="21"/>
  <c r="CM62" i="21"/>
  <c r="BX281" i="21"/>
  <c r="BX62" i="21"/>
  <c r="CF281" i="21"/>
  <c r="CF62" i="21"/>
  <c r="CN281" i="21"/>
  <c r="CN62" i="21"/>
  <c r="BY281" i="21"/>
  <c r="BY62" i="21"/>
  <c r="CG281" i="21"/>
  <c r="CG62" i="21"/>
  <c r="CO281" i="21"/>
  <c r="CO62" i="21"/>
  <c r="BZ96" i="21"/>
  <c r="CH96" i="21"/>
  <c r="CP96" i="21"/>
  <c r="CA96" i="21"/>
  <c r="CI96" i="21"/>
  <c r="CQ96" i="21"/>
  <c r="CB96" i="21"/>
  <c r="CJ96" i="21"/>
  <c r="CR96" i="21"/>
  <c r="CC96" i="21"/>
  <c r="CK96" i="21"/>
  <c r="CS96" i="21"/>
  <c r="Z96" i="21"/>
  <c r="BV96" i="21"/>
  <c r="CD96" i="21"/>
  <c r="CL96" i="21"/>
  <c r="CT96" i="21"/>
  <c r="BW96" i="21"/>
  <c r="CE96" i="21"/>
  <c r="CM96" i="21"/>
  <c r="BX96" i="21"/>
  <c r="CF96" i="21"/>
  <c r="CN96" i="21"/>
  <c r="BY96" i="21"/>
  <c r="CG96" i="21"/>
  <c r="CO96" i="21"/>
  <c r="CA189" i="21"/>
  <c r="CA178" i="21"/>
  <c r="CA170" i="21"/>
  <c r="CI189" i="21"/>
  <c r="CI170" i="21"/>
  <c r="CI178" i="21"/>
  <c r="CQ189" i="21"/>
  <c r="CQ178" i="21"/>
  <c r="CQ170" i="21"/>
  <c r="CB189" i="21"/>
  <c r="CB178" i="21"/>
  <c r="CB170" i="21"/>
  <c r="CJ178" i="21"/>
  <c r="CJ189" i="21"/>
  <c r="CJ170" i="21"/>
  <c r="CR189" i="21"/>
  <c r="CR178" i="21"/>
  <c r="CR170" i="21"/>
  <c r="CC189" i="21"/>
  <c r="CC178" i="21"/>
  <c r="CC170" i="21"/>
  <c r="CK189" i="21"/>
  <c r="CK178" i="21"/>
  <c r="CK170" i="21"/>
  <c r="CS189" i="21"/>
  <c r="CS178" i="21"/>
  <c r="CS170" i="21"/>
  <c r="BV189" i="21"/>
  <c r="BV178" i="21"/>
  <c r="BV170" i="21"/>
  <c r="CD189" i="21"/>
  <c r="CD178" i="21"/>
  <c r="CD170" i="21"/>
  <c r="CL189" i="21"/>
  <c r="CL178" i="21"/>
  <c r="CL170" i="21"/>
  <c r="CT189" i="21"/>
  <c r="CT178" i="21"/>
  <c r="CT170" i="21"/>
  <c r="CP178" i="21"/>
  <c r="CP170" i="21"/>
  <c r="CP189" i="21"/>
  <c r="BW189" i="21"/>
  <c r="BW178" i="21"/>
  <c r="BW170" i="21"/>
  <c r="CE189" i="21"/>
  <c r="CE178" i="21"/>
  <c r="CE170" i="21"/>
  <c r="CM189" i="21"/>
  <c r="CM178" i="21"/>
  <c r="CM170" i="21"/>
  <c r="BZ178" i="21"/>
  <c r="BZ170" i="21"/>
  <c r="BZ189" i="21"/>
  <c r="BX189" i="21"/>
  <c r="BX178" i="21"/>
  <c r="BX170" i="21"/>
  <c r="CF189" i="21"/>
  <c r="CF178" i="21"/>
  <c r="CF170" i="21"/>
  <c r="CN189" i="21"/>
  <c r="CN178" i="21"/>
  <c r="CN170" i="21"/>
  <c r="CH178" i="21"/>
  <c r="CH170" i="21"/>
  <c r="CH189" i="21"/>
  <c r="BY170" i="21"/>
  <c r="BY189" i="21"/>
  <c r="BY178" i="21"/>
  <c r="CG170" i="21"/>
  <c r="CG189" i="21"/>
  <c r="CG178" i="21"/>
  <c r="CO170" i="21"/>
  <c r="CO189" i="21"/>
  <c r="CO178" i="21"/>
  <c r="BZ163" i="21"/>
  <c r="BZ157" i="21"/>
  <c r="CH163" i="21"/>
  <c r="CH157" i="21"/>
  <c r="CP163" i="21"/>
  <c r="CP157" i="21"/>
  <c r="CA157" i="21"/>
  <c r="CA163" i="21"/>
  <c r="CI157" i="21"/>
  <c r="CI163" i="21"/>
  <c r="CQ157" i="21"/>
  <c r="CQ163" i="21"/>
  <c r="CB157" i="21"/>
  <c r="CB163" i="21"/>
  <c r="CJ157" i="21"/>
  <c r="CJ163" i="21"/>
  <c r="CR163" i="21"/>
  <c r="CR157" i="21"/>
  <c r="CC157" i="21"/>
  <c r="CC163" i="21"/>
  <c r="CK157" i="21"/>
  <c r="CK163" i="21"/>
  <c r="CS157" i="21"/>
  <c r="CS163" i="21"/>
  <c r="BV163" i="21"/>
  <c r="BV157" i="21"/>
  <c r="CD163" i="21"/>
  <c r="CD157" i="21"/>
  <c r="CL163" i="21"/>
  <c r="CL157" i="21"/>
  <c r="CT163" i="21"/>
  <c r="CT157" i="21"/>
  <c r="BW163" i="21"/>
  <c r="BW157" i="21"/>
  <c r="CE163" i="21"/>
  <c r="CE157" i="21"/>
  <c r="CM163" i="21"/>
  <c r="CM157" i="21"/>
  <c r="BX163" i="21"/>
  <c r="BX157" i="21"/>
  <c r="CF163" i="21"/>
  <c r="CF157" i="21"/>
  <c r="CN163" i="21"/>
  <c r="CN157" i="21"/>
  <c r="BY163" i="21"/>
  <c r="BY157" i="21"/>
  <c r="CG163" i="21"/>
  <c r="CG157" i="21"/>
  <c r="CO163" i="21"/>
  <c r="CO157" i="21"/>
  <c r="CA150" i="21"/>
  <c r="CA195" i="21" s="1"/>
  <c r="CA146" i="21"/>
  <c r="CA191" i="21" s="1"/>
  <c r="CA151" i="21"/>
  <c r="CA196" i="21" s="1"/>
  <c r="CA147" i="21"/>
  <c r="CA192" i="21" s="1"/>
  <c r="CA152" i="21"/>
  <c r="CA197" i="21" s="1"/>
  <c r="CA148" i="21"/>
  <c r="CA193" i="21" s="1"/>
  <c r="CA141" i="21"/>
  <c r="CA186" i="21" s="1"/>
  <c r="CA137" i="21"/>
  <c r="CA182" i="21" s="1"/>
  <c r="CA145" i="21"/>
  <c r="CA190" i="21" s="1"/>
  <c r="CA144" i="21"/>
  <c r="CA153" i="21"/>
  <c r="CA198" i="21" s="1"/>
  <c r="CA130" i="21"/>
  <c r="CA175" i="21" s="1"/>
  <c r="CA149" i="21"/>
  <c r="CA194" i="21" s="1"/>
  <c r="CA133" i="21"/>
  <c r="CA140" i="21"/>
  <c r="CA185" i="21" s="1"/>
  <c r="CA139" i="21"/>
  <c r="CA184" i="21" s="1"/>
  <c r="CA138" i="21"/>
  <c r="CA183" i="21" s="1"/>
  <c r="CA134" i="21"/>
  <c r="CA179" i="21" s="1"/>
  <c r="CA142" i="21"/>
  <c r="CA187" i="21" s="1"/>
  <c r="CA136" i="21"/>
  <c r="CA181" i="21" s="1"/>
  <c r="CA127" i="21"/>
  <c r="CA172" i="21" s="1"/>
  <c r="CA131" i="21"/>
  <c r="CA176" i="21" s="1"/>
  <c r="CA129" i="21"/>
  <c r="CA174" i="21" s="1"/>
  <c r="CA119" i="21"/>
  <c r="CA164" i="21" s="1"/>
  <c r="CA120" i="21"/>
  <c r="CA165" i="21" s="1"/>
  <c r="CA128" i="21"/>
  <c r="CA173" i="21" s="1"/>
  <c r="CA125" i="21"/>
  <c r="CA126" i="21"/>
  <c r="CA171" i="21" s="1"/>
  <c r="CA121" i="21"/>
  <c r="CA166" i="21" s="1"/>
  <c r="CA135" i="21"/>
  <c r="CA180" i="21" s="1"/>
  <c r="CA123" i="21"/>
  <c r="CA168" i="21" s="1"/>
  <c r="CA114" i="21"/>
  <c r="CA159" i="21" s="1"/>
  <c r="CA118" i="21"/>
  <c r="CA122" i="21"/>
  <c r="CA113" i="21"/>
  <c r="CA158" i="21" s="1"/>
  <c r="CA112" i="21"/>
  <c r="CA116" i="21"/>
  <c r="CA161" i="21" s="1"/>
  <c r="CA115" i="21"/>
  <c r="CA160" i="21" s="1"/>
  <c r="CB150" i="21"/>
  <c r="CB195" i="21" s="1"/>
  <c r="CB146" i="21"/>
  <c r="CB191" i="21" s="1"/>
  <c r="CB151" i="21"/>
  <c r="CB196" i="21" s="1"/>
  <c r="CB147" i="21"/>
  <c r="CB192" i="21" s="1"/>
  <c r="CB152" i="21"/>
  <c r="CB197" i="21" s="1"/>
  <c r="CB148" i="21"/>
  <c r="CB193" i="21" s="1"/>
  <c r="CB153" i="21"/>
  <c r="CB198" i="21" s="1"/>
  <c r="CB149" i="21"/>
  <c r="CB194" i="21" s="1"/>
  <c r="CB145" i="21"/>
  <c r="CB190" i="21" s="1"/>
  <c r="CB141" i="21"/>
  <c r="CB186" i="21" s="1"/>
  <c r="CB137" i="21"/>
  <c r="CB182" i="21" s="1"/>
  <c r="CB144" i="21"/>
  <c r="CB142" i="21"/>
  <c r="CB187" i="21" s="1"/>
  <c r="CB139" i="21"/>
  <c r="CB184" i="21" s="1"/>
  <c r="CB140" i="21"/>
  <c r="CB185" i="21" s="1"/>
  <c r="CB136" i="21"/>
  <c r="CB181" i="21" s="1"/>
  <c r="CB133" i="21"/>
  <c r="CB138" i="21"/>
  <c r="CB183" i="21" s="1"/>
  <c r="CB134" i="21"/>
  <c r="CB179" i="21" s="1"/>
  <c r="CB128" i="21"/>
  <c r="CB173" i="21" s="1"/>
  <c r="CB135" i="21"/>
  <c r="CB180" i="21" s="1"/>
  <c r="CB127" i="21"/>
  <c r="CB172" i="21" s="1"/>
  <c r="CB130" i="21"/>
  <c r="CB175" i="21" s="1"/>
  <c r="CB125" i="21"/>
  <c r="CB131" i="21"/>
  <c r="CB176" i="21" s="1"/>
  <c r="CB129" i="21"/>
  <c r="CB174" i="21" s="1"/>
  <c r="CB126" i="21"/>
  <c r="CB171" i="21" s="1"/>
  <c r="CB121" i="21"/>
  <c r="CB166" i="21" s="1"/>
  <c r="CB123" i="21"/>
  <c r="CB168" i="21" s="1"/>
  <c r="CB122" i="21"/>
  <c r="CB118" i="21"/>
  <c r="CB119" i="21"/>
  <c r="CB164" i="21" s="1"/>
  <c r="CB115" i="21"/>
  <c r="CB160" i="21" s="1"/>
  <c r="CB116" i="21"/>
  <c r="CB161" i="21" s="1"/>
  <c r="CB112" i="21"/>
  <c r="CB120" i="21"/>
  <c r="CB165" i="21" s="1"/>
  <c r="CB113" i="21"/>
  <c r="CB158" i="21" s="1"/>
  <c r="CB114" i="21"/>
  <c r="CB159" i="21" s="1"/>
  <c r="CJ150" i="21"/>
  <c r="CJ195" i="21" s="1"/>
  <c r="CJ146" i="21"/>
  <c r="CJ191" i="21" s="1"/>
  <c r="CJ151" i="21"/>
  <c r="CJ196" i="21" s="1"/>
  <c r="CJ147" i="21"/>
  <c r="CJ192" i="21" s="1"/>
  <c r="CJ152" i="21"/>
  <c r="CJ197" i="21" s="1"/>
  <c r="CJ148" i="21"/>
  <c r="CJ193" i="21" s="1"/>
  <c r="CJ153" i="21"/>
  <c r="CJ198" i="21" s="1"/>
  <c r="CJ149" i="21"/>
  <c r="CJ194" i="21" s="1"/>
  <c r="CJ145" i="21"/>
  <c r="CJ190" i="21" s="1"/>
  <c r="CJ141" i="21"/>
  <c r="CJ186" i="21" s="1"/>
  <c r="CJ137" i="21"/>
  <c r="CJ182" i="21" s="1"/>
  <c r="CJ144" i="21"/>
  <c r="CJ142" i="21"/>
  <c r="CJ187" i="21" s="1"/>
  <c r="CJ139" i="21"/>
  <c r="CJ184" i="21" s="1"/>
  <c r="CJ140" i="21"/>
  <c r="CJ185" i="21" s="1"/>
  <c r="CJ136" i="21"/>
  <c r="CJ181" i="21" s="1"/>
  <c r="CJ133" i="21"/>
  <c r="CJ134" i="21"/>
  <c r="CJ179" i="21" s="1"/>
  <c r="CJ128" i="21"/>
  <c r="CJ173" i="21" s="1"/>
  <c r="CJ135" i="21"/>
  <c r="CJ180" i="21" s="1"/>
  <c r="CJ127" i="21"/>
  <c r="CJ172" i="21" s="1"/>
  <c r="CJ138" i="21"/>
  <c r="CJ183" i="21" s="1"/>
  <c r="CJ129" i="21"/>
  <c r="CJ174" i="21" s="1"/>
  <c r="CJ125" i="21"/>
  <c r="CJ131" i="21"/>
  <c r="CJ176" i="21" s="1"/>
  <c r="CJ123" i="21"/>
  <c r="CJ168" i="21" s="1"/>
  <c r="CJ130" i="21"/>
  <c r="CJ175" i="21" s="1"/>
  <c r="CJ121" i="21"/>
  <c r="CJ166" i="21" s="1"/>
  <c r="CJ122" i="21"/>
  <c r="CJ118" i="21"/>
  <c r="CJ126" i="21"/>
  <c r="CJ171" i="21" s="1"/>
  <c r="CJ119" i="21"/>
  <c r="CJ164" i="21" s="1"/>
  <c r="CJ115" i="21"/>
  <c r="CJ160" i="21" s="1"/>
  <c r="CJ120" i="21"/>
  <c r="CJ165" i="21" s="1"/>
  <c r="CJ116" i="21"/>
  <c r="CJ161" i="21" s="1"/>
  <c r="CJ112" i="21"/>
  <c r="CJ114" i="21"/>
  <c r="CJ159" i="21" s="1"/>
  <c r="CJ113" i="21"/>
  <c r="CJ158" i="21" s="1"/>
  <c r="CR150" i="21"/>
  <c r="CR195" i="21" s="1"/>
  <c r="CR146" i="21"/>
  <c r="CR191" i="21" s="1"/>
  <c r="CR151" i="21"/>
  <c r="CR196" i="21" s="1"/>
  <c r="CR147" i="21"/>
  <c r="CR192" i="21" s="1"/>
  <c r="CR152" i="21"/>
  <c r="CR197" i="21" s="1"/>
  <c r="CR148" i="21"/>
  <c r="CR193" i="21" s="1"/>
  <c r="CR153" i="21"/>
  <c r="CR198" i="21" s="1"/>
  <c r="CR149" i="21"/>
  <c r="CR194" i="21" s="1"/>
  <c r="CR145" i="21"/>
  <c r="CR190" i="21" s="1"/>
  <c r="CR141" i="21"/>
  <c r="CR186" i="21" s="1"/>
  <c r="CR137" i="21"/>
  <c r="CR182" i="21" s="1"/>
  <c r="CR144" i="21"/>
  <c r="CR142" i="21"/>
  <c r="CR187" i="21" s="1"/>
  <c r="CR139" i="21"/>
  <c r="CR184" i="21" s="1"/>
  <c r="CR140" i="21"/>
  <c r="CR185" i="21" s="1"/>
  <c r="CR136" i="21"/>
  <c r="CR181" i="21" s="1"/>
  <c r="CR133" i="21"/>
  <c r="CR138" i="21"/>
  <c r="CR183" i="21" s="1"/>
  <c r="CR131" i="21"/>
  <c r="CR176" i="21" s="1"/>
  <c r="CR134" i="21"/>
  <c r="CR179" i="21" s="1"/>
  <c r="CR128" i="21"/>
  <c r="CR173" i="21" s="1"/>
  <c r="CR135" i="21"/>
  <c r="CR180" i="21" s="1"/>
  <c r="CR127" i="21"/>
  <c r="CR172" i="21" s="1"/>
  <c r="CR130" i="21"/>
  <c r="CR175" i="21" s="1"/>
  <c r="CR122" i="21"/>
  <c r="CR125" i="21"/>
  <c r="CR126" i="21"/>
  <c r="CR171" i="21" s="1"/>
  <c r="CR121" i="21"/>
  <c r="CR166" i="21" s="1"/>
  <c r="CR123" i="21"/>
  <c r="CR168" i="21" s="1"/>
  <c r="CR118" i="21"/>
  <c r="CR119" i="21"/>
  <c r="CR164" i="21" s="1"/>
  <c r="CR120" i="21"/>
  <c r="CR165" i="21" s="1"/>
  <c r="CR115" i="21"/>
  <c r="CR160" i="21" s="1"/>
  <c r="CR116" i="21"/>
  <c r="CR161" i="21" s="1"/>
  <c r="CR112" i="21"/>
  <c r="CR129" i="21"/>
  <c r="CR174" i="21" s="1"/>
  <c r="CR114" i="21"/>
  <c r="CR159" i="21" s="1"/>
  <c r="CR113" i="21"/>
  <c r="CR158" i="21" s="1"/>
  <c r="CI150" i="21"/>
  <c r="CI195" i="21" s="1"/>
  <c r="CI146" i="21"/>
  <c r="CI191" i="21" s="1"/>
  <c r="CI151" i="21"/>
  <c r="CI196" i="21" s="1"/>
  <c r="CI147" i="21"/>
  <c r="CI192" i="21" s="1"/>
  <c r="CI152" i="21"/>
  <c r="CI197" i="21" s="1"/>
  <c r="CI148" i="21"/>
  <c r="CI193" i="21" s="1"/>
  <c r="CI141" i="21"/>
  <c r="CI186" i="21" s="1"/>
  <c r="CI137" i="21"/>
  <c r="CI182" i="21" s="1"/>
  <c r="CI144" i="21"/>
  <c r="CI153" i="21"/>
  <c r="CI198" i="21" s="1"/>
  <c r="CI149" i="21"/>
  <c r="CI194" i="21" s="1"/>
  <c r="CI145" i="21"/>
  <c r="CI190" i="21" s="1"/>
  <c r="CI139" i="21"/>
  <c r="CI184" i="21" s="1"/>
  <c r="CI138" i="21"/>
  <c r="CI183" i="21" s="1"/>
  <c r="CI130" i="21"/>
  <c r="CI175" i="21" s="1"/>
  <c r="CI142" i="21"/>
  <c r="CI187" i="21" s="1"/>
  <c r="CI133" i="21"/>
  <c r="CI134" i="21"/>
  <c r="CI179" i="21" s="1"/>
  <c r="CI128" i="21"/>
  <c r="CI173" i="21" s="1"/>
  <c r="CI127" i="21"/>
  <c r="CI172" i="21" s="1"/>
  <c r="CI135" i="21"/>
  <c r="CI180" i="21" s="1"/>
  <c r="CI129" i="21"/>
  <c r="CI174" i="21" s="1"/>
  <c r="CI126" i="21"/>
  <c r="CI171" i="21" s="1"/>
  <c r="CI119" i="21"/>
  <c r="CI164" i="21" s="1"/>
  <c r="CI120" i="21"/>
  <c r="CI165" i="21" s="1"/>
  <c r="CI136" i="21"/>
  <c r="CI181" i="21" s="1"/>
  <c r="CI140" i="21"/>
  <c r="CI185" i="21" s="1"/>
  <c r="CI121" i="21"/>
  <c r="CI166" i="21" s="1"/>
  <c r="CI131" i="21"/>
  <c r="CI176" i="21" s="1"/>
  <c r="CI125" i="21"/>
  <c r="CI122" i="21"/>
  <c r="CI114" i="21"/>
  <c r="CI159" i="21" s="1"/>
  <c r="CI123" i="21"/>
  <c r="CI168" i="21" s="1"/>
  <c r="CI113" i="21"/>
  <c r="CI158" i="21" s="1"/>
  <c r="CI116" i="21"/>
  <c r="CI161" i="21" s="1"/>
  <c r="CI115" i="21"/>
  <c r="CI160" i="21" s="1"/>
  <c r="CI118" i="21"/>
  <c r="CI112" i="21"/>
  <c r="CC151" i="21"/>
  <c r="CC196" i="21" s="1"/>
  <c r="CC147" i="21"/>
  <c r="CC192" i="21" s="1"/>
  <c r="CC152" i="21"/>
  <c r="CC197" i="21" s="1"/>
  <c r="CC148" i="21"/>
  <c r="CC193" i="21" s="1"/>
  <c r="CC153" i="21"/>
  <c r="CC198" i="21" s="1"/>
  <c r="CC149" i="21"/>
  <c r="CC194" i="21" s="1"/>
  <c r="CC150" i="21"/>
  <c r="CC195" i="21" s="1"/>
  <c r="CC146" i="21"/>
  <c r="CC191" i="21" s="1"/>
  <c r="CC144" i="21"/>
  <c r="CC145" i="21"/>
  <c r="CC190" i="21" s="1"/>
  <c r="CC142" i="21"/>
  <c r="CC187" i="21" s="1"/>
  <c r="CC138" i="21"/>
  <c r="CC183" i="21" s="1"/>
  <c r="CC130" i="21"/>
  <c r="CC175" i="21" s="1"/>
  <c r="CC137" i="21"/>
  <c r="CC182" i="21" s="1"/>
  <c r="CC131" i="21"/>
  <c r="CC176" i="21" s="1"/>
  <c r="CC140" i="21"/>
  <c r="CC185" i="21" s="1"/>
  <c r="CC139" i="21"/>
  <c r="CC184" i="21" s="1"/>
  <c r="CC134" i="21"/>
  <c r="CC179" i="21" s="1"/>
  <c r="CC141" i="21"/>
  <c r="CC186" i="21" s="1"/>
  <c r="CC135" i="21"/>
  <c r="CC180" i="21" s="1"/>
  <c r="CC136" i="21"/>
  <c r="CC181" i="21" s="1"/>
  <c r="CC129" i="21"/>
  <c r="CC174" i="21" s="1"/>
  <c r="CC125" i="21"/>
  <c r="CC123" i="21"/>
  <c r="CC168" i="21" s="1"/>
  <c r="CC133" i="21"/>
  <c r="CC128" i="21"/>
  <c r="CC173" i="21" s="1"/>
  <c r="CC120" i="21"/>
  <c r="CC165" i="21" s="1"/>
  <c r="CC126" i="21"/>
  <c r="CC171" i="21" s="1"/>
  <c r="CC121" i="21"/>
  <c r="CC166" i="21" s="1"/>
  <c r="CC122" i="21"/>
  <c r="CC118" i="21"/>
  <c r="CC115" i="21"/>
  <c r="CC160" i="21" s="1"/>
  <c r="CC119" i="21"/>
  <c r="CC164" i="21" s="1"/>
  <c r="CC127" i="21"/>
  <c r="CC172" i="21" s="1"/>
  <c r="CC114" i="21"/>
  <c r="CC159" i="21" s="1"/>
  <c r="CC116" i="21"/>
  <c r="CC161" i="21" s="1"/>
  <c r="CC113" i="21"/>
  <c r="CC158" i="21" s="1"/>
  <c r="CC112" i="21"/>
  <c r="CK151" i="21"/>
  <c r="CK196" i="21" s="1"/>
  <c r="CK147" i="21"/>
  <c r="CK192" i="21" s="1"/>
  <c r="CK152" i="21"/>
  <c r="CK197" i="21" s="1"/>
  <c r="CK148" i="21"/>
  <c r="CK193" i="21" s="1"/>
  <c r="CK153" i="21"/>
  <c r="CK198" i="21" s="1"/>
  <c r="CK149" i="21"/>
  <c r="CK194" i="21" s="1"/>
  <c r="CK150" i="21"/>
  <c r="CK195" i="21" s="1"/>
  <c r="CK144" i="21"/>
  <c r="CK142" i="21"/>
  <c r="CK187" i="21" s="1"/>
  <c r="CK138" i="21"/>
  <c r="CK183" i="21" s="1"/>
  <c r="CK145" i="21"/>
  <c r="CK190" i="21" s="1"/>
  <c r="CK140" i="21"/>
  <c r="CK185" i="21" s="1"/>
  <c r="CK130" i="21"/>
  <c r="CK175" i="21" s="1"/>
  <c r="CK146" i="21"/>
  <c r="CK191" i="21" s="1"/>
  <c r="CK131" i="21"/>
  <c r="CK176" i="21" s="1"/>
  <c r="CK134" i="21"/>
  <c r="CK179" i="21" s="1"/>
  <c r="CK135" i="21"/>
  <c r="CK180" i="21" s="1"/>
  <c r="CK137" i="21"/>
  <c r="CK182" i="21" s="1"/>
  <c r="CK139" i="21"/>
  <c r="CK184" i="21" s="1"/>
  <c r="CK141" i="21"/>
  <c r="CK186" i="21" s="1"/>
  <c r="CK133" i="21"/>
  <c r="CK129" i="21"/>
  <c r="CK174" i="21" s="1"/>
  <c r="CK125" i="21"/>
  <c r="CK123" i="21"/>
  <c r="CK168" i="21" s="1"/>
  <c r="CK120" i="21"/>
  <c r="CK165" i="21" s="1"/>
  <c r="CK128" i="21"/>
  <c r="CK173" i="21" s="1"/>
  <c r="CK136" i="21"/>
  <c r="CK181" i="21" s="1"/>
  <c r="CK121" i="21"/>
  <c r="CK166" i="21" s="1"/>
  <c r="CK122" i="21"/>
  <c r="CK118" i="21"/>
  <c r="CK127" i="21"/>
  <c r="CK172" i="21" s="1"/>
  <c r="CK126" i="21"/>
  <c r="CK171" i="21" s="1"/>
  <c r="CK119" i="21"/>
  <c r="CK164" i="21" s="1"/>
  <c r="CK115" i="21"/>
  <c r="CK160" i="21" s="1"/>
  <c r="CK116" i="21"/>
  <c r="CK161" i="21" s="1"/>
  <c r="CK114" i="21"/>
  <c r="CK159" i="21" s="1"/>
  <c r="CK113" i="21"/>
  <c r="CK158" i="21" s="1"/>
  <c r="CK112" i="21"/>
  <c r="CS151" i="21"/>
  <c r="CS196" i="21" s="1"/>
  <c r="CS147" i="21"/>
  <c r="CS192" i="21" s="1"/>
  <c r="CS152" i="21"/>
  <c r="CS197" i="21" s="1"/>
  <c r="CS148" i="21"/>
  <c r="CS193" i="21" s="1"/>
  <c r="CS153" i="21"/>
  <c r="CS198" i="21" s="1"/>
  <c r="CS149" i="21"/>
  <c r="CS194" i="21" s="1"/>
  <c r="CS144" i="21"/>
  <c r="CS145" i="21"/>
  <c r="CS190" i="21" s="1"/>
  <c r="CS142" i="21"/>
  <c r="CS187" i="21" s="1"/>
  <c r="CS138" i="21"/>
  <c r="CS183" i="21" s="1"/>
  <c r="CS146" i="21"/>
  <c r="CS191" i="21" s="1"/>
  <c r="CS150" i="21"/>
  <c r="CS195" i="21" s="1"/>
  <c r="CS130" i="21"/>
  <c r="CS175" i="21" s="1"/>
  <c r="CS137" i="21"/>
  <c r="CS182" i="21" s="1"/>
  <c r="CS131" i="21"/>
  <c r="CS176" i="21" s="1"/>
  <c r="CS134" i="21"/>
  <c r="CS179" i="21" s="1"/>
  <c r="CS139" i="21"/>
  <c r="CS184" i="21" s="1"/>
  <c r="CS140" i="21"/>
  <c r="CS185" i="21" s="1"/>
  <c r="CS135" i="21"/>
  <c r="CS180" i="21" s="1"/>
  <c r="CS141" i="21"/>
  <c r="CS186" i="21" s="1"/>
  <c r="CS128" i="21"/>
  <c r="CS173" i="21" s="1"/>
  <c r="CS125" i="21"/>
  <c r="CS136" i="21"/>
  <c r="CS181" i="21" s="1"/>
  <c r="CS123" i="21"/>
  <c r="CS168" i="21" s="1"/>
  <c r="CS129" i="21"/>
  <c r="CS174" i="21" s="1"/>
  <c r="CS120" i="21"/>
  <c r="CS165" i="21" s="1"/>
  <c r="CS126" i="21"/>
  <c r="CS171" i="21" s="1"/>
  <c r="CS121" i="21"/>
  <c r="CS166" i="21" s="1"/>
  <c r="CS133" i="21"/>
  <c r="CS118" i="21"/>
  <c r="CS122" i="21"/>
  <c r="CS115" i="21"/>
  <c r="CS160" i="21" s="1"/>
  <c r="CS116" i="21"/>
  <c r="CS161" i="21" s="1"/>
  <c r="CS127" i="21"/>
  <c r="CS172" i="21" s="1"/>
  <c r="CS119" i="21"/>
  <c r="CS164" i="21" s="1"/>
  <c r="CS114" i="21"/>
  <c r="CS159" i="21" s="1"/>
  <c r="CS113" i="21"/>
  <c r="CS158" i="21" s="1"/>
  <c r="CS112" i="21"/>
  <c r="BV151" i="21"/>
  <c r="BV196" i="21" s="1"/>
  <c r="BV147" i="21"/>
  <c r="BV192" i="21" s="1"/>
  <c r="BV152" i="21"/>
  <c r="BV197" i="21" s="1"/>
  <c r="BV148" i="21"/>
  <c r="BV193" i="21" s="1"/>
  <c r="BV153" i="21"/>
  <c r="BV198" i="21" s="1"/>
  <c r="BV149" i="21"/>
  <c r="BV194" i="21" s="1"/>
  <c r="BV145" i="21"/>
  <c r="BV190" i="21" s="1"/>
  <c r="BV150" i="21"/>
  <c r="BV195" i="21" s="1"/>
  <c r="BV146" i="21"/>
  <c r="BV191" i="21" s="1"/>
  <c r="BV142" i="21"/>
  <c r="BV187" i="21" s="1"/>
  <c r="BV138" i="21"/>
  <c r="BV183" i="21" s="1"/>
  <c r="BV140" i="21"/>
  <c r="BV185" i="21" s="1"/>
  <c r="BV141" i="21"/>
  <c r="BV186" i="21" s="1"/>
  <c r="BV137" i="21"/>
  <c r="BV182" i="21" s="1"/>
  <c r="BV133" i="21"/>
  <c r="BV134" i="21"/>
  <c r="BV179" i="21" s="1"/>
  <c r="BV135" i="21"/>
  <c r="BV180" i="21" s="1"/>
  <c r="BV129" i="21"/>
  <c r="BV174" i="21" s="1"/>
  <c r="BV139" i="21"/>
  <c r="BV184" i="21" s="1"/>
  <c r="BV136" i="21"/>
  <c r="BV181" i="21" s="1"/>
  <c r="BV144" i="21"/>
  <c r="BV123" i="21"/>
  <c r="BV168" i="21" s="1"/>
  <c r="BV126" i="21"/>
  <c r="BV171" i="21" s="1"/>
  <c r="BV131" i="21"/>
  <c r="BV176" i="21" s="1"/>
  <c r="BV122" i="21"/>
  <c r="BV118" i="21"/>
  <c r="BV127" i="21"/>
  <c r="BV172" i="21" s="1"/>
  <c r="BV128" i="21"/>
  <c r="BV173" i="21" s="1"/>
  <c r="BV119" i="21"/>
  <c r="BV164" i="21" s="1"/>
  <c r="BV120" i="21"/>
  <c r="BV165" i="21" s="1"/>
  <c r="BV130" i="21"/>
  <c r="BV175" i="21" s="1"/>
  <c r="BV121" i="21"/>
  <c r="BV166" i="21" s="1"/>
  <c r="BV116" i="21"/>
  <c r="BV161" i="21" s="1"/>
  <c r="BV112" i="21"/>
  <c r="BV113" i="21"/>
  <c r="BV158" i="21" s="1"/>
  <c r="BV125" i="21"/>
  <c r="BV115" i="21"/>
  <c r="BV160" i="21" s="1"/>
  <c r="BV114" i="21"/>
  <c r="BV159" i="21" s="1"/>
  <c r="CD151" i="21"/>
  <c r="CD196" i="21" s="1"/>
  <c r="CD147" i="21"/>
  <c r="CD192" i="21" s="1"/>
  <c r="CD152" i="21"/>
  <c r="CD197" i="21" s="1"/>
  <c r="CD148" i="21"/>
  <c r="CD193" i="21" s="1"/>
  <c r="CD153" i="21"/>
  <c r="CD198" i="21" s="1"/>
  <c r="CD149" i="21"/>
  <c r="CD194" i="21" s="1"/>
  <c r="CD145" i="21"/>
  <c r="CD190" i="21" s="1"/>
  <c r="CD150" i="21"/>
  <c r="CD195" i="21" s="1"/>
  <c r="CD146" i="21"/>
  <c r="CD191" i="21" s="1"/>
  <c r="CD142" i="21"/>
  <c r="CD187" i="21" s="1"/>
  <c r="CD138" i="21"/>
  <c r="CD183" i="21" s="1"/>
  <c r="CD140" i="21"/>
  <c r="CD185" i="21" s="1"/>
  <c r="CD141" i="21"/>
  <c r="CD186" i="21" s="1"/>
  <c r="CD137" i="21"/>
  <c r="CD182" i="21" s="1"/>
  <c r="CD133" i="21"/>
  <c r="CD139" i="21"/>
  <c r="CD184" i="21" s="1"/>
  <c r="CD134" i="21"/>
  <c r="CD179" i="21" s="1"/>
  <c r="CD144" i="21"/>
  <c r="CD135" i="21"/>
  <c r="CD180" i="21" s="1"/>
  <c r="CD129" i="21"/>
  <c r="CD174" i="21" s="1"/>
  <c r="CD136" i="21"/>
  <c r="CD181" i="21" s="1"/>
  <c r="CD131" i="21"/>
  <c r="CD176" i="21" s="1"/>
  <c r="CD123" i="21"/>
  <c r="CD168" i="21" s="1"/>
  <c r="CD128" i="21"/>
  <c r="CD173" i="21" s="1"/>
  <c r="CD126" i="21"/>
  <c r="CD171" i="21" s="1"/>
  <c r="CD127" i="21"/>
  <c r="CD172" i="21" s="1"/>
  <c r="CD125" i="21"/>
  <c r="CD122" i="21"/>
  <c r="CD118" i="21"/>
  <c r="CD130" i="21"/>
  <c r="CD175" i="21" s="1"/>
  <c r="CD119" i="21"/>
  <c r="CD164" i="21" s="1"/>
  <c r="CD120" i="21"/>
  <c r="CD165" i="21" s="1"/>
  <c r="CD116" i="21"/>
  <c r="CD161" i="21" s="1"/>
  <c r="CD112" i="21"/>
  <c r="CD113" i="21"/>
  <c r="CD158" i="21" s="1"/>
  <c r="CD115" i="21"/>
  <c r="CD160" i="21" s="1"/>
  <c r="CD114" i="21"/>
  <c r="CD159" i="21" s="1"/>
  <c r="CD121" i="21"/>
  <c r="CD166" i="21" s="1"/>
  <c r="CL151" i="21"/>
  <c r="CL196" i="21" s="1"/>
  <c r="CL147" i="21"/>
  <c r="CL192" i="21" s="1"/>
  <c r="CL152" i="21"/>
  <c r="CL197" i="21" s="1"/>
  <c r="CL148" i="21"/>
  <c r="CL193" i="21" s="1"/>
  <c r="CL153" i="21"/>
  <c r="CL198" i="21" s="1"/>
  <c r="CL149" i="21"/>
  <c r="CL194" i="21" s="1"/>
  <c r="CL145" i="21"/>
  <c r="CL190" i="21" s="1"/>
  <c r="CL150" i="21"/>
  <c r="CL195" i="21" s="1"/>
  <c r="CL146" i="21"/>
  <c r="CL191" i="21" s="1"/>
  <c r="CL142" i="21"/>
  <c r="CL187" i="21" s="1"/>
  <c r="CL138" i="21"/>
  <c r="CL183" i="21" s="1"/>
  <c r="CL139" i="21"/>
  <c r="CL184" i="21" s="1"/>
  <c r="CL140" i="21"/>
  <c r="CL185" i="21" s="1"/>
  <c r="CL141" i="21"/>
  <c r="CL186" i="21" s="1"/>
  <c r="CL137" i="21"/>
  <c r="CL182" i="21" s="1"/>
  <c r="CL133" i="21"/>
  <c r="CL134" i="21"/>
  <c r="CL179" i="21" s="1"/>
  <c r="CL135" i="21"/>
  <c r="CL180" i="21" s="1"/>
  <c r="CL129" i="21"/>
  <c r="CL174" i="21" s="1"/>
  <c r="CL136" i="21"/>
  <c r="CL181" i="21" s="1"/>
  <c r="CL144" i="21"/>
  <c r="CL123" i="21"/>
  <c r="CL168" i="21" s="1"/>
  <c r="CL131" i="21"/>
  <c r="CL176" i="21" s="1"/>
  <c r="CL126" i="21"/>
  <c r="CL171" i="21" s="1"/>
  <c r="CL130" i="21"/>
  <c r="CL175" i="21" s="1"/>
  <c r="CL128" i="21"/>
  <c r="CL173" i="21" s="1"/>
  <c r="CL122" i="21"/>
  <c r="CL118" i="21"/>
  <c r="CL127" i="21"/>
  <c r="CL172" i="21" s="1"/>
  <c r="CL119" i="21"/>
  <c r="CL164" i="21" s="1"/>
  <c r="CL120" i="21"/>
  <c r="CL165" i="21" s="1"/>
  <c r="CL116" i="21"/>
  <c r="CL161" i="21" s="1"/>
  <c r="CL112" i="21"/>
  <c r="CL113" i="21"/>
  <c r="CL158" i="21" s="1"/>
  <c r="CL125" i="21"/>
  <c r="CL115" i="21"/>
  <c r="CL160" i="21" s="1"/>
  <c r="CL114" i="21"/>
  <c r="CL159" i="21" s="1"/>
  <c r="CL121" i="21"/>
  <c r="CL166" i="21" s="1"/>
  <c r="CT151" i="21"/>
  <c r="CT196" i="21" s="1"/>
  <c r="CT147" i="21"/>
  <c r="CT192" i="21" s="1"/>
  <c r="CT152" i="21"/>
  <c r="CT197" i="21" s="1"/>
  <c r="CT148" i="21"/>
  <c r="CT193" i="21" s="1"/>
  <c r="CT153" i="21"/>
  <c r="CT198" i="21" s="1"/>
  <c r="CT149" i="21"/>
  <c r="CT194" i="21" s="1"/>
  <c r="CT145" i="21"/>
  <c r="CT190" i="21" s="1"/>
  <c r="CT150" i="21"/>
  <c r="CT195" i="21" s="1"/>
  <c r="CT146" i="21"/>
  <c r="CT191" i="21" s="1"/>
  <c r="CT142" i="21"/>
  <c r="CT187" i="21" s="1"/>
  <c r="CT138" i="21"/>
  <c r="CT183" i="21" s="1"/>
  <c r="CT139" i="21"/>
  <c r="CT184" i="21" s="1"/>
  <c r="CT140" i="21"/>
  <c r="CT185" i="21" s="1"/>
  <c r="CT136" i="21"/>
  <c r="CT181" i="21" s="1"/>
  <c r="CT141" i="21"/>
  <c r="CT186" i="21" s="1"/>
  <c r="CT137" i="21"/>
  <c r="CT182" i="21" s="1"/>
  <c r="CT133" i="21"/>
  <c r="CT134" i="21"/>
  <c r="CT179" i="21" s="1"/>
  <c r="CT135" i="21"/>
  <c r="CT180" i="21" s="1"/>
  <c r="CT129" i="21"/>
  <c r="CT174" i="21" s="1"/>
  <c r="CT144" i="21"/>
  <c r="CT131" i="21"/>
  <c r="CT176" i="21" s="1"/>
  <c r="CT130" i="21"/>
  <c r="CT175" i="21" s="1"/>
  <c r="CT128" i="21"/>
  <c r="CT173" i="21" s="1"/>
  <c r="CT123" i="21"/>
  <c r="CT168" i="21" s="1"/>
  <c r="CT126" i="21"/>
  <c r="CT171" i="21" s="1"/>
  <c r="CT127" i="21"/>
  <c r="CT172" i="21" s="1"/>
  <c r="CT125" i="21"/>
  <c r="CT118" i="21"/>
  <c r="CT122" i="21"/>
  <c r="CT119" i="21"/>
  <c r="CT164" i="21" s="1"/>
  <c r="CT120" i="21"/>
  <c r="CT165" i="21" s="1"/>
  <c r="CT116" i="21"/>
  <c r="CT161" i="21" s="1"/>
  <c r="CT112" i="21"/>
  <c r="CT121" i="21"/>
  <c r="CT166" i="21" s="1"/>
  <c r="CT113" i="21"/>
  <c r="CT158" i="21" s="1"/>
  <c r="CT115" i="21"/>
  <c r="CT160" i="21" s="1"/>
  <c r="CT114" i="21"/>
  <c r="CT159" i="21" s="1"/>
  <c r="BW152" i="21"/>
  <c r="BW197" i="21" s="1"/>
  <c r="BW148" i="21"/>
  <c r="BW193" i="21" s="1"/>
  <c r="BW153" i="21"/>
  <c r="BW198" i="21" s="1"/>
  <c r="BW149" i="21"/>
  <c r="BW194" i="21" s="1"/>
  <c r="BW150" i="21"/>
  <c r="BW195" i="21" s="1"/>
  <c r="BW147" i="21"/>
  <c r="BW192" i="21" s="1"/>
  <c r="BW139" i="21"/>
  <c r="BW184" i="21" s="1"/>
  <c r="BW146" i="21"/>
  <c r="BW191" i="21" s="1"/>
  <c r="BW151" i="21"/>
  <c r="BW196" i="21" s="1"/>
  <c r="BW145" i="21"/>
  <c r="BW190" i="21" s="1"/>
  <c r="BW144" i="21"/>
  <c r="BW142" i="21"/>
  <c r="BW187" i="21" s="1"/>
  <c r="BW131" i="21"/>
  <c r="BW176" i="21" s="1"/>
  <c r="BW128" i="21"/>
  <c r="BW173" i="21" s="1"/>
  <c r="BW135" i="21"/>
  <c r="BW180" i="21" s="1"/>
  <c r="BW140" i="21"/>
  <c r="BW185" i="21" s="1"/>
  <c r="BW137" i="21"/>
  <c r="BW182" i="21" s="1"/>
  <c r="BW136" i="21"/>
  <c r="BW181" i="21" s="1"/>
  <c r="BW141" i="21"/>
  <c r="BW186" i="21" s="1"/>
  <c r="BW138" i="21"/>
  <c r="BW183" i="21" s="1"/>
  <c r="BW133" i="21"/>
  <c r="BW125" i="21"/>
  <c r="BW126" i="21"/>
  <c r="BW171" i="21" s="1"/>
  <c r="BW121" i="21"/>
  <c r="BW166" i="21" s="1"/>
  <c r="BW134" i="21"/>
  <c r="BW179" i="21" s="1"/>
  <c r="BW122" i="21"/>
  <c r="BW118" i="21"/>
  <c r="BW127" i="21"/>
  <c r="BW172" i="21" s="1"/>
  <c r="BW129" i="21"/>
  <c r="BW174" i="21" s="1"/>
  <c r="BW119" i="21"/>
  <c r="BW164" i="21" s="1"/>
  <c r="BW130" i="21"/>
  <c r="BW175" i="21" s="1"/>
  <c r="BW123" i="21"/>
  <c r="BW168" i="21" s="1"/>
  <c r="BW116" i="21"/>
  <c r="BW161" i="21" s="1"/>
  <c r="BW112" i="21"/>
  <c r="BW120" i="21"/>
  <c r="BW165" i="21" s="1"/>
  <c r="BW115" i="21"/>
  <c r="BW160" i="21" s="1"/>
  <c r="BW114" i="21"/>
  <c r="BW159" i="21" s="1"/>
  <c r="BW113" i="21"/>
  <c r="BW158" i="21" s="1"/>
  <c r="CE152" i="21"/>
  <c r="CE197" i="21" s="1"/>
  <c r="CE148" i="21"/>
  <c r="CE193" i="21" s="1"/>
  <c r="CE153" i="21"/>
  <c r="CE198" i="21" s="1"/>
  <c r="CE149" i="21"/>
  <c r="CE194" i="21" s="1"/>
  <c r="CE150" i="21"/>
  <c r="CE195" i="21" s="1"/>
  <c r="CE146" i="21"/>
  <c r="CE191" i="21" s="1"/>
  <c r="CE145" i="21"/>
  <c r="CE190" i="21" s="1"/>
  <c r="CE139" i="21"/>
  <c r="CE184" i="21" s="1"/>
  <c r="CE151" i="21"/>
  <c r="CE196" i="21" s="1"/>
  <c r="CE147" i="21"/>
  <c r="CE192" i="21" s="1"/>
  <c r="CE144" i="21"/>
  <c r="CE131" i="21"/>
  <c r="CE176" i="21" s="1"/>
  <c r="CE140" i="21"/>
  <c r="CE185" i="21" s="1"/>
  <c r="CE138" i="21"/>
  <c r="CE183" i="21" s="1"/>
  <c r="CE128" i="21"/>
  <c r="CE173" i="21" s="1"/>
  <c r="CE141" i="21"/>
  <c r="CE186" i="21" s="1"/>
  <c r="CE135" i="21"/>
  <c r="CE180" i="21" s="1"/>
  <c r="CE142" i="21"/>
  <c r="CE187" i="21" s="1"/>
  <c r="CE136" i="21"/>
  <c r="CE181" i="21" s="1"/>
  <c r="CE137" i="21"/>
  <c r="CE182" i="21" s="1"/>
  <c r="CE129" i="21"/>
  <c r="CE174" i="21" s="1"/>
  <c r="CE130" i="21"/>
  <c r="CE175" i="21" s="1"/>
  <c r="CE125" i="21"/>
  <c r="CE126" i="21"/>
  <c r="CE171" i="21" s="1"/>
  <c r="CE134" i="21"/>
  <c r="CE179" i="21" s="1"/>
  <c r="CE133" i="21"/>
  <c r="CE121" i="21"/>
  <c r="CE166" i="21" s="1"/>
  <c r="CE122" i="21"/>
  <c r="CE118" i="21"/>
  <c r="CE123" i="21"/>
  <c r="CE168" i="21" s="1"/>
  <c r="CE119" i="21"/>
  <c r="CE164" i="21" s="1"/>
  <c r="CE127" i="21"/>
  <c r="CE172" i="21" s="1"/>
  <c r="CE116" i="21"/>
  <c r="CE161" i="21" s="1"/>
  <c r="CE112" i="21"/>
  <c r="CE115" i="21"/>
  <c r="CE160" i="21" s="1"/>
  <c r="CE120" i="21"/>
  <c r="CE165" i="21" s="1"/>
  <c r="CE114" i="21"/>
  <c r="CE159" i="21" s="1"/>
  <c r="CE113" i="21"/>
  <c r="CE158" i="21" s="1"/>
  <c r="CM152" i="21"/>
  <c r="CM197" i="21" s="1"/>
  <c r="CM148" i="21"/>
  <c r="CM193" i="21" s="1"/>
  <c r="CM153" i="21"/>
  <c r="CM198" i="21" s="1"/>
  <c r="CM149" i="21"/>
  <c r="CM194" i="21" s="1"/>
  <c r="CM150" i="21"/>
  <c r="CM195" i="21" s="1"/>
  <c r="CM139" i="21"/>
  <c r="CM184" i="21" s="1"/>
  <c r="CM151" i="21"/>
  <c r="CM196" i="21" s="1"/>
  <c r="CM147" i="21"/>
  <c r="CM192" i="21" s="1"/>
  <c r="CM146" i="21"/>
  <c r="CM191" i="21" s="1"/>
  <c r="CM145" i="21"/>
  <c r="CM190" i="21" s="1"/>
  <c r="CM144" i="21"/>
  <c r="CM141" i="21"/>
  <c r="CM186" i="21" s="1"/>
  <c r="CM131" i="21"/>
  <c r="CM176" i="21" s="1"/>
  <c r="CM142" i="21"/>
  <c r="CM187" i="21" s="1"/>
  <c r="CM128" i="21"/>
  <c r="CM173" i="21" s="1"/>
  <c r="CM135" i="21"/>
  <c r="CM180" i="21" s="1"/>
  <c r="CM137" i="21"/>
  <c r="CM182" i="21" s="1"/>
  <c r="CM136" i="21"/>
  <c r="CM181" i="21" s="1"/>
  <c r="CM138" i="21"/>
  <c r="CM183" i="21" s="1"/>
  <c r="CM140" i="21"/>
  <c r="CM185" i="21" s="1"/>
  <c r="CM133" i="21"/>
  <c r="CM134" i="21"/>
  <c r="CM179" i="21" s="1"/>
  <c r="CM125" i="21"/>
  <c r="CM126" i="21"/>
  <c r="CM171" i="21" s="1"/>
  <c r="CM130" i="21"/>
  <c r="CM175" i="21" s="1"/>
  <c r="CM129" i="21"/>
  <c r="CM174" i="21" s="1"/>
  <c r="CM121" i="21"/>
  <c r="CM166" i="21" s="1"/>
  <c r="CM122" i="21"/>
  <c r="CM118" i="21"/>
  <c r="CM127" i="21"/>
  <c r="CM172" i="21" s="1"/>
  <c r="CM119" i="21"/>
  <c r="CM164" i="21" s="1"/>
  <c r="CM123" i="21"/>
  <c r="CM168" i="21" s="1"/>
  <c r="CM116" i="21"/>
  <c r="CM161" i="21" s="1"/>
  <c r="CM112" i="21"/>
  <c r="CM120" i="21"/>
  <c r="CM165" i="21" s="1"/>
  <c r="CM115" i="21"/>
  <c r="CM160" i="21" s="1"/>
  <c r="CM114" i="21"/>
  <c r="CM159" i="21" s="1"/>
  <c r="CM113" i="21"/>
  <c r="CM158" i="21" s="1"/>
  <c r="BX152" i="21"/>
  <c r="BX197" i="21" s="1"/>
  <c r="BX148" i="21"/>
  <c r="BX193" i="21" s="1"/>
  <c r="BX153" i="21"/>
  <c r="BX198" i="21" s="1"/>
  <c r="BX149" i="21"/>
  <c r="BX194" i="21" s="1"/>
  <c r="BX145" i="21"/>
  <c r="BX190" i="21" s="1"/>
  <c r="BX150" i="21"/>
  <c r="BX195" i="21" s="1"/>
  <c r="BX146" i="21"/>
  <c r="BX191" i="21" s="1"/>
  <c r="BX151" i="21"/>
  <c r="BX196" i="21" s="1"/>
  <c r="BX147" i="21"/>
  <c r="BX192" i="21" s="1"/>
  <c r="BX139" i="21"/>
  <c r="BX184" i="21" s="1"/>
  <c r="BX140" i="21"/>
  <c r="BX185" i="21" s="1"/>
  <c r="BX141" i="21"/>
  <c r="BX186" i="21" s="1"/>
  <c r="BX137" i="21"/>
  <c r="BX182" i="21" s="1"/>
  <c r="BX142" i="21"/>
  <c r="BX187" i="21" s="1"/>
  <c r="BX138" i="21"/>
  <c r="BX183" i="21" s="1"/>
  <c r="BX134" i="21"/>
  <c r="BX179" i="21" s="1"/>
  <c r="BX135" i="21"/>
  <c r="BX180" i="21" s="1"/>
  <c r="BX136" i="21"/>
  <c r="BX181" i="21" s="1"/>
  <c r="BX130" i="21"/>
  <c r="BX175" i="21" s="1"/>
  <c r="BX144" i="21"/>
  <c r="BX125" i="21"/>
  <c r="BX128" i="21"/>
  <c r="BX173" i="21" s="1"/>
  <c r="BX123" i="21"/>
  <c r="BX168" i="21" s="1"/>
  <c r="BX127" i="21"/>
  <c r="BX172" i="21" s="1"/>
  <c r="BX131" i="21"/>
  <c r="BX176" i="21" s="1"/>
  <c r="BX129" i="21"/>
  <c r="BX174" i="21" s="1"/>
  <c r="BX119" i="21"/>
  <c r="BX164" i="21" s="1"/>
  <c r="BX126" i="21"/>
  <c r="BX171" i="21" s="1"/>
  <c r="BX120" i="21"/>
  <c r="BX165" i="21" s="1"/>
  <c r="BX133" i="21"/>
  <c r="BX121" i="21"/>
  <c r="BX166" i="21" s="1"/>
  <c r="BX113" i="21"/>
  <c r="BX158" i="21" s="1"/>
  <c r="BX118" i="21"/>
  <c r="BX122" i="21"/>
  <c r="BX114" i="21"/>
  <c r="BX159" i="21" s="1"/>
  <c r="BX115" i="21"/>
  <c r="BX160" i="21" s="1"/>
  <c r="BX112" i="21"/>
  <c r="BX116" i="21"/>
  <c r="BX161" i="21" s="1"/>
  <c r="CF152" i="21"/>
  <c r="CF197" i="21" s="1"/>
  <c r="CF148" i="21"/>
  <c r="CF193" i="21" s="1"/>
  <c r="CF153" i="21"/>
  <c r="CF198" i="21" s="1"/>
  <c r="CF149" i="21"/>
  <c r="CF194" i="21" s="1"/>
  <c r="CF145" i="21"/>
  <c r="CF190" i="21" s="1"/>
  <c r="CF150" i="21"/>
  <c r="CF195" i="21" s="1"/>
  <c r="CF146" i="21"/>
  <c r="CF191" i="21" s="1"/>
  <c r="CF151" i="21"/>
  <c r="CF196" i="21" s="1"/>
  <c r="CF147" i="21"/>
  <c r="CF192" i="21" s="1"/>
  <c r="CF139" i="21"/>
  <c r="CF184" i="21" s="1"/>
  <c r="CF140" i="21"/>
  <c r="CF185" i="21" s="1"/>
  <c r="CF141" i="21"/>
  <c r="CF186" i="21" s="1"/>
  <c r="CF137" i="21"/>
  <c r="CF182" i="21" s="1"/>
  <c r="CF142" i="21"/>
  <c r="CF187" i="21" s="1"/>
  <c r="CF138" i="21"/>
  <c r="CF183" i="21" s="1"/>
  <c r="CF134" i="21"/>
  <c r="CF179" i="21" s="1"/>
  <c r="CF135" i="21"/>
  <c r="CF180" i="21" s="1"/>
  <c r="CF144" i="21"/>
  <c r="CF136" i="21"/>
  <c r="CF181" i="21" s="1"/>
  <c r="CF130" i="21"/>
  <c r="CF175" i="21" s="1"/>
  <c r="CF131" i="21"/>
  <c r="CF176" i="21" s="1"/>
  <c r="CF125" i="21"/>
  <c r="CF123" i="21"/>
  <c r="CF168" i="21" s="1"/>
  <c r="CF133" i="21"/>
  <c r="CF128" i="21"/>
  <c r="CF173" i="21" s="1"/>
  <c r="CF127" i="21"/>
  <c r="CF172" i="21" s="1"/>
  <c r="CF129" i="21"/>
  <c r="CF174" i="21" s="1"/>
  <c r="CF119" i="21"/>
  <c r="CF164" i="21" s="1"/>
  <c r="CF120" i="21"/>
  <c r="CF165" i="21" s="1"/>
  <c r="CF121" i="21"/>
  <c r="CF166" i="21" s="1"/>
  <c r="CF118" i="21"/>
  <c r="CF126" i="21"/>
  <c r="CF171" i="21" s="1"/>
  <c r="CF122" i="21"/>
  <c r="CF113" i="21"/>
  <c r="CF158" i="21" s="1"/>
  <c r="CF114" i="21"/>
  <c r="CF159" i="21" s="1"/>
  <c r="CF115" i="21"/>
  <c r="CF160" i="21" s="1"/>
  <c r="CF116" i="21"/>
  <c r="CF161" i="21" s="1"/>
  <c r="CF112" i="21"/>
  <c r="CN152" i="21"/>
  <c r="CN197" i="21" s="1"/>
  <c r="CN148" i="21"/>
  <c r="CN193" i="21" s="1"/>
  <c r="CN153" i="21"/>
  <c r="CN198" i="21" s="1"/>
  <c r="CN149" i="21"/>
  <c r="CN194" i="21" s="1"/>
  <c r="CN145" i="21"/>
  <c r="CN190" i="21" s="1"/>
  <c r="CN150" i="21"/>
  <c r="CN195" i="21" s="1"/>
  <c r="CN146" i="21"/>
  <c r="CN191" i="21" s="1"/>
  <c r="CN151" i="21"/>
  <c r="CN196" i="21" s="1"/>
  <c r="CN147" i="21"/>
  <c r="CN192" i="21" s="1"/>
  <c r="CN139" i="21"/>
  <c r="CN184" i="21" s="1"/>
  <c r="CN140" i="21"/>
  <c r="CN185" i="21" s="1"/>
  <c r="CN141" i="21"/>
  <c r="CN186" i="21" s="1"/>
  <c r="CN137" i="21"/>
  <c r="CN182" i="21" s="1"/>
  <c r="CN142" i="21"/>
  <c r="CN187" i="21" s="1"/>
  <c r="CN138" i="21"/>
  <c r="CN183" i="21" s="1"/>
  <c r="CN144" i="21"/>
  <c r="CN134" i="21"/>
  <c r="CN179" i="21" s="1"/>
  <c r="CN135" i="21"/>
  <c r="CN180" i="21" s="1"/>
  <c r="CN136" i="21"/>
  <c r="CN181" i="21" s="1"/>
  <c r="CN130" i="21"/>
  <c r="CN175" i="21" s="1"/>
  <c r="CN125" i="21"/>
  <c r="CN129" i="21"/>
  <c r="CN174" i="21" s="1"/>
  <c r="CN123" i="21"/>
  <c r="CN168" i="21" s="1"/>
  <c r="CN131" i="21"/>
  <c r="CN176" i="21" s="1"/>
  <c r="CN127" i="21"/>
  <c r="CN172" i="21" s="1"/>
  <c r="CN128" i="21"/>
  <c r="CN173" i="21" s="1"/>
  <c r="CN119" i="21"/>
  <c r="CN164" i="21" s="1"/>
  <c r="CN133" i="21"/>
  <c r="CN126" i="21"/>
  <c r="CN171" i="21" s="1"/>
  <c r="CN120" i="21"/>
  <c r="CN165" i="21" s="1"/>
  <c r="CN121" i="21"/>
  <c r="CN166" i="21" s="1"/>
  <c r="CN113" i="21"/>
  <c r="CN158" i="21" s="1"/>
  <c r="CN114" i="21"/>
  <c r="CN159" i="21" s="1"/>
  <c r="CN118" i="21"/>
  <c r="CN116" i="21"/>
  <c r="CN161" i="21" s="1"/>
  <c r="CN115" i="21"/>
  <c r="CN160" i="21" s="1"/>
  <c r="CN112" i="21"/>
  <c r="CN122" i="21"/>
  <c r="CQ150" i="21"/>
  <c r="CQ195" i="21" s="1"/>
  <c r="CQ146" i="21"/>
  <c r="CQ191" i="21" s="1"/>
  <c r="CQ151" i="21"/>
  <c r="CQ196" i="21" s="1"/>
  <c r="CQ147" i="21"/>
  <c r="CQ192" i="21" s="1"/>
  <c r="CQ152" i="21"/>
  <c r="CQ197" i="21" s="1"/>
  <c r="CQ148" i="21"/>
  <c r="CQ193" i="21" s="1"/>
  <c r="CQ141" i="21"/>
  <c r="CQ186" i="21" s="1"/>
  <c r="CQ137" i="21"/>
  <c r="CQ182" i="21" s="1"/>
  <c r="CQ153" i="21"/>
  <c r="CQ198" i="21" s="1"/>
  <c r="CQ145" i="21"/>
  <c r="CQ190" i="21" s="1"/>
  <c r="CQ144" i="21"/>
  <c r="CQ149" i="21"/>
  <c r="CQ194" i="21" s="1"/>
  <c r="CQ142" i="21"/>
  <c r="CQ187" i="21" s="1"/>
  <c r="CQ130" i="21"/>
  <c r="CQ175" i="21" s="1"/>
  <c r="CQ133" i="21"/>
  <c r="CQ138" i="21"/>
  <c r="CQ183" i="21" s="1"/>
  <c r="CQ139" i="21"/>
  <c r="CQ184" i="21" s="1"/>
  <c r="CQ134" i="21"/>
  <c r="CQ179" i="21" s="1"/>
  <c r="CQ140" i="21"/>
  <c r="CQ185" i="21" s="1"/>
  <c r="CQ131" i="21"/>
  <c r="CQ176" i="21" s="1"/>
  <c r="CQ127" i="21"/>
  <c r="CQ172" i="21" s="1"/>
  <c r="CQ136" i="21"/>
  <c r="CQ181" i="21" s="1"/>
  <c r="CQ119" i="21"/>
  <c r="CQ164" i="21" s="1"/>
  <c r="CQ120" i="21"/>
  <c r="CQ165" i="21" s="1"/>
  <c r="CQ125" i="21"/>
  <c r="CQ135" i="21"/>
  <c r="CQ180" i="21" s="1"/>
  <c r="CQ126" i="21"/>
  <c r="CQ171" i="21" s="1"/>
  <c r="CQ121" i="21"/>
  <c r="CQ166" i="21" s="1"/>
  <c r="CQ123" i="21"/>
  <c r="CQ168" i="21" s="1"/>
  <c r="CQ129" i="21"/>
  <c r="CQ174" i="21" s="1"/>
  <c r="CQ128" i="21"/>
  <c r="CQ173" i="21" s="1"/>
  <c r="CQ114" i="21"/>
  <c r="CQ159" i="21" s="1"/>
  <c r="CQ122" i="21"/>
  <c r="CQ113" i="21"/>
  <c r="CQ158" i="21" s="1"/>
  <c r="CQ118" i="21"/>
  <c r="CQ112" i="21"/>
  <c r="CQ116" i="21"/>
  <c r="CQ161" i="21" s="1"/>
  <c r="CQ115" i="21"/>
  <c r="CQ160" i="21" s="1"/>
  <c r="BY153" i="21"/>
  <c r="BY198" i="21" s="1"/>
  <c r="BY149" i="21"/>
  <c r="BY194" i="21" s="1"/>
  <c r="BY150" i="21"/>
  <c r="BY195" i="21" s="1"/>
  <c r="BY151" i="21"/>
  <c r="BY196" i="21" s="1"/>
  <c r="BY147" i="21"/>
  <c r="BY192" i="21" s="1"/>
  <c r="BY152" i="21"/>
  <c r="BY197" i="21" s="1"/>
  <c r="BY148" i="21"/>
  <c r="BY193" i="21" s="1"/>
  <c r="BY146" i="21"/>
  <c r="BY191" i="21" s="1"/>
  <c r="BY140" i="21"/>
  <c r="BY185" i="21" s="1"/>
  <c r="BY145" i="21"/>
  <c r="BY190" i="21" s="1"/>
  <c r="BY144" i="21"/>
  <c r="BY129" i="21"/>
  <c r="BY174" i="21" s="1"/>
  <c r="BY136" i="21"/>
  <c r="BY181" i="21" s="1"/>
  <c r="BY137" i="21"/>
  <c r="BY182" i="21" s="1"/>
  <c r="BY141" i="21"/>
  <c r="BY186" i="21" s="1"/>
  <c r="BY139" i="21"/>
  <c r="BY184" i="21" s="1"/>
  <c r="BY138" i="21"/>
  <c r="BY183" i="21" s="1"/>
  <c r="BY133" i="21"/>
  <c r="BY142" i="21"/>
  <c r="BY187" i="21" s="1"/>
  <c r="BY128" i="21"/>
  <c r="BY173" i="21" s="1"/>
  <c r="BY123" i="21"/>
  <c r="BY168" i="21" s="1"/>
  <c r="BY126" i="21"/>
  <c r="BY171" i="21" s="1"/>
  <c r="BY127" i="21"/>
  <c r="BY172" i="21" s="1"/>
  <c r="BY131" i="21"/>
  <c r="BY176" i="21" s="1"/>
  <c r="BY130" i="21"/>
  <c r="BY175" i="21" s="1"/>
  <c r="BY134" i="21"/>
  <c r="BY179" i="21" s="1"/>
  <c r="BY122" i="21"/>
  <c r="BY118" i="21"/>
  <c r="BY119" i="21"/>
  <c r="BY164" i="21" s="1"/>
  <c r="BY120" i="21"/>
  <c r="BY165" i="21" s="1"/>
  <c r="BY125" i="21"/>
  <c r="BY121" i="21"/>
  <c r="BY166" i="21" s="1"/>
  <c r="BY113" i="21"/>
  <c r="BY158" i="21" s="1"/>
  <c r="BY135" i="21"/>
  <c r="BY180" i="21" s="1"/>
  <c r="BY116" i="21"/>
  <c r="BY161" i="21" s="1"/>
  <c r="BY112" i="21"/>
  <c r="BY115" i="21"/>
  <c r="BY160" i="21" s="1"/>
  <c r="BY114" i="21"/>
  <c r="BY159" i="21" s="1"/>
  <c r="CG153" i="21"/>
  <c r="CG198" i="21" s="1"/>
  <c r="CG149" i="21"/>
  <c r="CG194" i="21" s="1"/>
  <c r="CG150" i="21"/>
  <c r="CG195" i="21" s="1"/>
  <c r="CG151" i="21"/>
  <c r="CG196" i="21" s="1"/>
  <c r="CG152" i="21"/>
  <c r="CG197" i="21" s="1"/>
  <c r="CG148" i="21"/>
  <c r="CG193" i="21" s="1"/>
  <c r="CG140" i="21"/>
  <c r="CG185" i="21" s="1"/>
  <c r="CG144" i="21"/>
  <c r="CG146" i="21"/>
  <c r="CG191" i="21" s="1"/>
  <c r="CG137" i="21"/>
  <c r="CG182" i="21" s="1"/>
  <c r="CG141" i="21"/>
  <c r="CG186" i="21" s="1"/>
  <c r="CG129" i="21"/>
  <c r="CG174" i="21" s="1"/>
  <c r="CG147" i="21"/>
  <c r="CG192" i="21" s="1"/>
  <c r="CG136" i="21"/>
  <c r="CG181" i="21" s="1"/>
  <c r="CG142" i="21"/>
  <c r="CG187" i="21" s="1"/>
  <c r="CG133" i="21"/>
  <c r="CG130" i="21"/>
  <c r="CG175" i="21" s="1"/>
  <c r="CG123" i="21"/>
  <c r="CG168" i="21" s="1"/>
  <c r="CG126" i="21"/>
  <c r="CG171" i="21" s="1"/>
  <c r="CG145" i="21"/>
  <c r="CG190" i="21" s="1"/>
  <c r="CG134" i="21"/>
  <c r="CG179" i="21" s="1"/>
  <c r="CG127" i="21"/>
  <c r="CG172" i="21" s="1"/>
  <c r="CG139" i="21"/>
  <c r="CG184" i="21" s="1"/>
  <c r="CG138" i="21"/>
  <c r="CG183" i="21" s="1"/>
  <c r="CG135" i="21"/>
  <c r="CG180" i="21" s="1"/>
  <c r="CG131" i="21"/>
  <c r="CG176" i="21" s="1"/>
  <c r="CG122" i="21"/>
  <c r="CG118" i="21"/>
  <c r="CG128" i="21"/>
  <c r="CG173" i="21" s="1"/>
  <c r="CG119" i="21"/>
  <c r="CG164" i="21" s="1"/>
  <c r="CG120" i="21"/>
  <c r="CG165" i="21" s="1"/>
  <c r="CG113" i="21"/>
  <c r="CG158" i="21" s="1"/>
  <c r="CG121" i="21"/>
  <c r="CG166" i="21" s="1"/>
  <c r="CG116" i="21"/>
  <c r="CG161" i="21" s="1"/>
  <c r="CG112" i="21"/>
  <c r="CG115" i="21"/>
  <c r="CG160" i="21" s="1"/>
  <c r="CG114" i="21"/>
  <c r="CG159" i="21" s="1"/>
  <c r="CG125" i="21"/>
  <c r="CO153" i="21"/>
  <c r="CO198" i="21" s="1"/>
  <c r="CO149" i="21"/>
  <c r="CO194" i="21" s="1"/>
  <c r="CO150" i="21"/>
  <c r="CO195" i="21" s="1"/>
  <c r="CO151" i="21"/>
  <c r="CO196" i="21" s="1"/>
  <c r="CO148" i="21"/>
  <c r="CO193" i="21" s="1"/>
  <c r="CO140" i="21"/>
  <c r="CO185" i="21" s="1"/>
  <c r="CO147" i="21"/>
  <c r="CO192" i="21" s="1"/>
  <c r="CO146" i="21"/>
  <c r="CO191" i="21" s="1"/>
  <c r="CO145" i="21"/>
  <c r="CO190" i="21" s="1"/>
  <c r="CO144" i="21"/>
  <c r="CO152" i="21"/>
  <c r="CO197" i="21" s="1"/>
  <c r="CO129" i="21"/>
  <c r="CO174" i="21" s="1"/>
  <c r="CO136" i="21"/>
  <c r="CO181" i="21" s="1"/>
  <c r="CO137" i="21"/>
  <c r="CO182" i="21" s="1"/>
  <c r="CO138" i="21"/>
  <c r="CO183" i="21" s="1"/>
  <c r="CO133" i="21"/>
  <c r="CO139" i="21"/>
  <c r="CO184" i="21" s="1"/>
  <c r="CO141" i="21"/>
  <c r="CO186" i="21" s="1"/>
  <c r="CO134" i="21"/>
  <c r="CO179" i="21" s="1"/>
  <c r="CO123" i="21"/>
  <c r="CO168" i="21" s="1"/>
  <c r="CO142" i="21"/>
  <c r="CO187" i="21" s="1"/>
  <c r="CO126" i="21"/>
  <c r="CO171" i="21" s="1"/>
  <c r="CO135" i="21"/>
  <c r="CO180" i="21" s="1"/>
  <c r="CO130" i="21"/>
  <c r="CO175" i="21" s="1"/>
  <c r="CO127" i="21"/>
  <c r="CO172" i="21" s="1"/>
  <c r="CO128" i="21"/>
  <c r="CO173" i="21" s="1"/>
  <c r="CO122" i="21"/>
  <c r="CO118" i="21"/>
  <c r="CO119" i="21"/>
  <c r="CO164" i="21" s="1"/>
  <c r="CO120" i="21"/>
  <c r="CO165" i="21" s="1"/>
  <c r="CO125" i="21"/>
  <c r="CO113" i="21"/>
  <c r="CO158" i="21" s="1"/>
  <c r="CO131" i="21"/>
  <c r="CO176" i="21" s="1"/>
  <c r="CO116" i="21"/>
  <c r="CO161" i="21" s="1"/>
  <c r="CO112" i="21"/>
  <c r="CO114" i="21"/>
  <c r="CO159" i="21" s="1"/>
  <c r="CO121" i="21"/>
  <c r="CO166" i="21" s="1"/>
  <c r="CO115" i="21"/>
  <c r="CO160" i="21" s="1"/>
  <c r="BZ153" i="21"/>
  <c r="BZ198" i="21" s="1"/>
  <c r="BZ149" i="21"/>
  <c r="BZ194" i="21" s="1"/>
  <c r="BZ145" i="21"/>
  <c r="BZ190" i="21" s="1"/>
  <c r="BZ150" i="21"/>
  <c r="BZ195" i="21" s="1"/>
  <c r="BZ146" i="21"/>
  <c r="BZ191" i="21" s="1"/>
  <c r="BZ151" i="21"/>
  <c r="BZ196" i="21" s="1"/>
  <c r="BZ147" i="21"/>
  <c r="BZ192" i="21" s="1"/>
  <c r="BZ152" i="21"/>
  <c r="BZ197" i="21" s="1"/>
  <c r="BZ148" i="21"/>
  <c r="BZ193" i="21" s="1"/>
  <c r="BZ140" i="21"/>
  <c r="BZ185" i="21" s="1"/>
  <c r="BZ141" i="21"/>
  <c r="BZ186" i="21" s="1"/>
  <c r="BZ142" i="21"/>
  <c r="BZ187" i="21" s="1"/>
  <c r="BZ138" i="21"/>
  <c r="BZ183" i="21" s="1"/>
  <c r="BZ139" i="21"/>
  <c r="BZ184" i="21" s="1"/>
  <c r="BZ135" i="21"/>
  <c r="BZ180" i="21" s="1"/>
  <c r="BZ136" i="21"/>
  <c r="BZ181" i="21" s="1"/>
  <c r="BZ137" i="21"/>
  <c r="BZ182" i="21" s="1"/>
  <c r="BZ144" i="21"/>
  <c r="BZ131" i="21"/>
  <c r="BZ176" i="21" s="1"/>
  <c r="BZ126" i="21"/>
  <c r="BZ171" i="21" s="1"/>
  <c r="BZ130" i="21"/>
  <c r="BZ175" i="21" s="1"/>
  <c r="BZ129" i="21"/>
  <c r="BZ174" i="21" s="1"/>
  <c r="BZ134" i="21"/>
  <c r="BZ179" i="21" s="1"/>
  <c r="BZ127" i="21"/>
  <c r="BZ172" i="21" s="1"/>
  <c r="BZ120" i="21"/>
  <c r="BZ165" i="21" s="1"/>
  <c r="BZ128" i="21"/>
  <c r="BZ173" i="21" s="1"/>
  <c r="BZ125" i="21"/>
  <c r="BZ121" i="21"/>
  <c r="BZ166" i="21" s="1"/>
  <c r="BZ122" i="21"/>
  <c r="BZ118" i="21"/>
  <c r="BZ114" i="21"/>
  <c r="BZ159" i="21" s="1"/>
  <c r="BZ119" i="21"/>
  <c r="BZ164" i="21" s="1"/>
  <c r="BZ115" i="21"/>
  <c r="BZ160" i="21" s="1"/>
  <c r="BZ133" i="21"/>
  <c r="BZ123" i="21"/>
  <c r="BZ168" i="21" s="1"/>
  <c r="BZ112" i="21"/>
  <c r="BZ113" i="21"/>
  <c r="BZ158" i="21" s="1"/>
  <c r="BZ116" i="21"/>
  <c r="BZ161" i="21" s="1"/>
  <c r="CH153" i="21"/>
  <c r="CH198" i="21" s="1"/>
  <c r="CH149" i="21"/>
  <c r="CH194" i="21" s="1"/>
  <c r="CH145" i="21"/>
  <c r="CH190" i="21" s="1"/>
  <c r="CH150" i="21"/>
  <c r="CH195" i="21" s="1"/>
  <c r="CH146" i="21"/>
  <c r="CH191" i="21" s="1"/>
  <c r="CH151" i="21"/>
  <c r="CH196" i="21" s="1"/>
  <c r="CH147" i="21"/>
  <c r="CH192" i="21" s="1"/>
  <c r="CH152" i="21"/>
  <c r="CH197" i="21" s="1"/>
  <c r="CH148" i="21"/>
  <c r="CH193" i="21" s="1"/>
  <c r="CH140" i="21"/>
  <c r="CH185" i="21" s="1"/>
  <c r="CH141" i="21"/>
  <c r="CH186" i="21" s="1"/>
  <c r="CH142" i="21"/>
  <c r="CH187" i="21" s="1"/>
  <c r="CH138" i="21"/>
  <c r="CH183" i="21" s="1"/>
  <c r="CH139" i="21"/>
  <c r="CH184" i="21" s="1"/>
  <c r="CH135" i="21"/>
  <c r="CH180" i="21" s="1"/>
  <c r="CH144" i="21"/>
  <c r="CH136" i="21"/>
  <c r="CH181" i="21" s="1"/>
  <c r="CH131" i="21"/>
  <c r="CH176" i="21" s="1"/>
  <c r="CH126" i="21"/>
  <c r="CH171" i="21" s="1"/>
  <c r="CH128" i="21"/>
  <c r="CH173" i="21" s="1"/>
  <c r="CH125" i="21"/>
  <c r="CH129" i="21"/>
  <c r="CH174" i="21" s="1"/>
  <c r="CH123" i="21"/>
  <c r="CH168" i="21" s="1"/>
  <c r="CH137" i="21"/>
  <c r="CH182" i="21" s="1"/>
  <c r="CH130" i="21"/>
  <c r="CH175" i="21" s="1"/>
  <c r="CH120" i="21"/>
  <c r="CH165" i="21" s="1"/>
  <c r="CH133" i="21"/>
  <c r="CH121" i="21"/>
  <c r="CH166" i="21" s="1"/>
  <c r="CH134" i="21"/>
  <c r="CH179" i="21" s="1"/>
  <c r="CH122" i="21"/>
  <c r="CH118" i="21"/>
  <c r="CH119" i="21"/>
  <c r="CH164" i="21" s="1"/>
  <c r="CH114" i="21"/>
  <c r="CH159" i="21" s="1"/>
  <c r="CH115" i="21"/>
  <c r="CH160" i="21" s="1"/>
  <c r="CH116" i="21"/>
  <c r="CH161" i="21" s="1"/>
  <c r="CH112" i="21"/>
  <c r="CH113" i="21"/>
  <c r="CH158" i="21" s="1"/>
  <c r="CH127" i="21"/>
  <c r="CH172" i="21" s="1"/>
  <c r="CP153" i="21"/>
  <c r="CP198" i="21" s="1"/>
  <c r="CP149" i="21"/>
  <c r="CP194" i="21" s="1"/>
  <c r="CP145" i="21"/>
  <c r="CP190" i="21" s="1"/>
  <c r="CP150" i="21"/>
  <c r="CP195" i="21" s="1"/>
  <c r="CP146" i="21"/>
  <c r="CP191" i="21" s="1"/>
  <c r="CP151" i="21"/>
  <c r="CP196" i="21" s="1"/>
  <c r="CP147" i="21"/>
  <c r="CP192" i="21" s="1"/>
  <c r="CP152" i="21"/>
  <c r="CP197" i="21" s="1"/>
  <c r="CP148" i="21"/>
  <c r="CP193" i="21" s="1"/>
  <c r="CP140" i="21"/>
  <c r="CP185" i="21" s="1"/>
  <c r="CP141" i="21"/>
  <c r="CP186" i="21" s="1"/>
  <c r="CP142" i="21"/>
  <c r="CP187" i="21" s="1"/>
  <c r="CP138" i="21"/>
  <c r="CP183" i="21" s="1"/>
  <c r="CP139" i="21"/>
  <c r="CP184" i="21" s="1"/>
  <c r="CP135" i="21"/>
  <c r="CP180" i="21" s="1"/>
  <c r="CP136" i="21"/>
  <c r="CP181" i="21" s="1"/>
  <c r="CP137" i="21"/>
  <c r="CP182" i="21" s="1"/>
  <c r="CP133" i="21"/>
  <c r="CP131" i="21"/>
  <c r="CP176" i="21" s="1"/>
  <c r="CP144" i="21"/>
  <c r="CP129" i="21"/>
  <c r="CP174" i="21" s="1"/>
  <c r="CP126" i="21"/>
  <c r="CP171" i="21" s="1"/>
  <c r="CP128" i="21"/>
  <c r="CP173" i="21" s="1"/>
  <c r="CP130" i="21"/>
  <c r="CP175" i="21" s="1"/>
  <c r="CP127" i="21"/>
  <c r="CP172" i="21" s="1"/>
  <c r="CP120" i="21"/>
  <c r="CP165" i="21" s="1"/>
  <c r="CP125" i="21"/>
  <c r="CP121" i="21"/>
  <c r="CP166" i="21" s="1"/>
  <c r="CP122" i="21"/>
  <c r="CP118" i="21"/>
  <c r="CP114" i="21"/>
  <c r="CP159" i="21" s="1"/>
  <c r="CP123" i="21"/>
  <c r="CP168" i="21" s="1"/>
  <c r="CP115" i="21"/>
  <c r="CP160" i="21" s="1"/>
  <c r="CP134" i="21"/>
  <c r="CP179" i="21" s="1"/>
  <c r="CP112" i="21"/>
  <c r="CP119" i="21"/>
  <c r="CP164" i="21" s="1"/>
  <c r="CP113" i="21"/>
  <c r="CP158" i="21" s="1"/>
  <c r="CP116" i="21"/>
  <c r="CP161" i="21" s="1"/>
  <c r="CA106" i="21"/>
  <c r="CA109" i="21" s="1"/>
  <c r="CA280" i="21" s="1"/>
  <c r="CA408" i="21" s="1"/>
  <c r="CA107" i="21"/>
  <c r="CA110" i="21" s="1"/>
  <c r="CI106" i="21"/>
  <c r="CI109" i="21" s="1"/>
  <c r="CI280" i="21" s="1"/>
  <c r="CI408" i="21" s="1"/>
  <c r="CI107" i="21"/>
  <c r="CI110" i="21" s="1"/>
  <c r="CQ106" i="21"/>
  <c r="CQ109" i="21" s="1"/>
  <c r="CQ280" i="21" s="1"/>
  <c r="CQ408" i="21" s="1"/>
  <c r="CQ107" i="21"/>
  <c r="CQ110" i="21" s="1"/>
  <c r="CC107" i="21"/>
  <c r="CC110" i="21" s="1"/>
  <c r="CC106" i="21"/>
  <c r="CC109" i="21" s="1"/>
  <c r="CC280" i="21" s="1"/>
  <c r="CC408" i="21" s="1"/>
  <c r="CK107" i="21"/>
  <c r="CK110" i="21" s="1"/>
  <c r="CK106" i="21"/>
  <c r="CK109" i="21" s="1"/>
  <c r="CK280" i="21" s="1"/>
  <c r="CK408" i="21" s="1"/>
  <c r="CS107" i="21"/>
  <c r="CS110" i="21" s="1"/>
  <c r="CS106" i="21"/>
  <c r="CS109" i="21" s="1"/>
  <c r="CS280" i="21" s="1"/>
  <c r="CB106" i="21"/>
  <c r="CB109" i="21" s="1"/>
  <c r="CB280" i="21" s="1"/>
  <c r="CB408" i="21" s="1"/>
  <c r="CB107" i="21"/>
  <c r="CB110" i="21" s="1"/>
  <c r="Z226" i="21"/>
  <c r="BV107" i="21"/>
  <c r="BV110" i="21" s="1"/>
  <c r="BV106" i="21"/>
  <c r="BV109" i="21" s="1"/>
  <c r="BV280" i="21" s="1"/>
  <c r="BV408" i="21" s="1"/>
  <c r="CD107" i="21"/>
  <c r="CD110" i="21" s="1"/>
  <c r="CD106" i="21"/>
  <c r="CD109" i="21" s="1"/>
  <c r="CD280" i="21" s="1"/>
  <c r="CL107" i="21"/>
  <c r="CL110" i="21" s="1"/>
  <c r="CL106" i="21"/>
  <c r="CL109" i="21" s="1"/>
  <c r="CL280" i="21" s="1"/>
  <c r="CL408" i="21" s="1"/>
  <c r="CT107" i="21"/>
  <c r="CT110" i="21" s="1"/>
  <c r="CT106" i="21"/>
  <c r="CT109" i="21" s="1"/>
  <c r="CT280" i="21" s="1"/>
  <c r="CT408" i="21" s="1"/>
  <c r="AA228" i="21"/>
  <c r="AA265" i="21" s="1"/>
  <c r="AA230" i="21"/>
  <c r="AA267" i="21" s="1"/>
  <c r="AA229" i="21"/>
  <c r="AA266" i="21" s="1"/>
  <c r="BW107" i="21"/>
  <c r="BW110" i="21" s="1"/>
  <c r="BW106" i="21"/>
  <c r="BW109" i="21" s="1"/>
  <c r="BW280" i="21" s="1"/>
  <c r="CE107" i="21"/>
  <c r="CE110" i="21" s="1"/>
  <c r="CE106" i="21"/>
  <c r="CE109" i="21" s="1"/>
  <c r="CE280" i="21" s="1"/>
  <c r="CE408" i="21" s="1"/>
  <c r="CM107" i="21"/>
  <c r="CM110" i="21" s="1"/>
  <c r="CM106" i="21"/>
  <c r="CM109" i="21" s="1"/>
  <c r="CM280" i="21" s="1"/>
  <c r="CM408" i="21" s="1"/>
  <c r="CJ106" i="21"/>
  <c r="CJ109" i="21" s="1"/>
  <c r="CJ280" i="21" s="1"/>
  <c r="CJ408" i="21" s="1"/>
  <c r="CJ107" i="21"/>
  <c r="CJ110" i="21" s="1"/>
  <c r="BX106" i="21"/>
  <c r="BX109" i="21" s="1"/>
  <c r="BX280" i="21" s="1"/>
  <c r="BX107" i="21"/>
  <c r="BX110" i="21" s="1"/>
  <c r="CF106" i="21"/>
  <c r="CF109" i="21" s="1"/>
  <c r="CF280" i="21" s="1"/>
  <c r="CF408" i="21" s="1"/>
  <c r="CF107" i="21"/>
  <c r="CF110" i="21" s="1"/>
  <c r="CN106" i="21"/>
  <c r="CN109" i="21" s="1"/>
  <c r="CN280" i="21" s="1"/>
  <c r="CN107" i="21"/>
  <c r="CN110" i="21" s="1"/>
  <c r="BY106" i="21"/>
  <c r="BY109" i="21" s="1"/>
  <c r="BY280" i="21" s="1"/>
  <c r="BY107" i="21"/>
  <c r="BY110" i="21" s="1"/>
  <c r="CG106" i="21"/>
  <c r="CG109" i="21" s="1"/>
  <c r="CG280" i="21" s="1"/>
  <c r="CG408" i="21" s="1"/>
  <c r="CG107" i="21"/>
  <c r="CG110" i="21" s="1"/>
  <c r="CO106" i="21"/>
  <c r="CO109" i="21" s="1"/>
  <c r="CO280" i="21" s="1"/>
  <c r="CO107" i="21"/>
  <c r="CO110" i="21" s="1"/>
  <c r="CR106" i="21"/>
  <c r="CR109" i="21" s="1"/>
  <c r="CR280" i="21" s="1"/>
  <c r="CR107" i="21"/>
  <c r="CR110" i="21" s="1"/>
  <c r="BZ106" i="21"/>
  <c r="BZ109" i="21" s="1"/>
  <c r="BZ280" i="21" s="1"/>
  <c r="BZ408" i="21" s="1"/>
  <c r="BZ107" i="21"/>
  <c r="BZ110" i="21" s="1"/>
  <c r="CH106" i="21"/>
  <c r="CH109" i="21" s="1"/>
  <c r="CH280" i="21" s="1"/>
  <c r="CH408" i="21" s="1"/>
  <c r="CH107" i="21"/>
  <c r="CH110" i="21" s="1"/>
  <c r="CP106" i="21"/>
  <c r="CP109" i="21" s="1"/>
  <c r="CP280" i="21" s="1"/>
  <c r="CP408" i="21" s="1"/>
  <c r="CP107" i="21"/>
  <c r="CP110" i="21" s="1"/>
  <c r="AC215" i="14"/>
  <c r="AD215" i="14" s="1"/>
  <c r="BQ215" i="20" s="1"/>
  <c r="BS215" i="20"/>
  <c r="Z229" i="21"/>
  <c r="Z266" i="21" s="1"/>
  <c r="BS229" i="21"/>
  <c r="BS266" i="21" s="1"/>
  <c r="BS226" i="21"/>
  <c r="BS228" i="21"/>
  <c r="BS265" i="21" s="1"/>
  <c r="BS230" i="21"/>
  <c r="BS267" i="21" s="1"/>
  <c r="CR228" i="21"/>
  <c r="CR265" i="21" s="1"/>
  <c r="CR229" i="21"/>
  <c r="CR266" i="21" s="1"/>
  <c r="CR227" i="21"/>
  <c r="CR264" i="21" s="1"/>
  <c r="CR230" i="21"/>
  <c r="CR267" i="21" s="1"/>
  <c r="CR225" i="21"/>
  <c r="CR218" i="21"/>
  <c r="CR213" i="21"/>
  <c r="CR250" i="21" s="1"/>
  <c r="CR214" i="21"/>
  <c r="CR251" i="21" s="1"/>
  <c r="CR219" i="21"/>
  <c r="CR256" i="21" s="1"/>
  <c r="CR212" i="21"/>
  <c r="CR249" i="21" s="1"/>
  <c r="CR226" i="21"/>
  <c r="CR207" i="21"/>
  <c r="CR244" i="21" s="1"/>
  <c r="CR208" i="21"/>
  <c r="CR245" i="21" s="1"/>
  <c r="CR211" i="21"/>
  <c r="CR248" i="21" s="1"/>
  <c r="CR209" i="21"/>
  <c r="CR246" i="21" s="1"/>
  <c r="CR205" i="21"/>
  <c r="CR206" i="21"/>
  <c r="CR243" i="21" s="1"/>
  <c r="CR202" i="21"/>
  <c r="CR203" i="21"/>
  <c r="CR210" i="21"/>
  <c r="CR247" i="21" s="1"/>
  <c r="AG230" i="21"/>
  <c r="AG267" i="21" s="1"/>
  <c r="AG229" i="21"/>
  <c r="AG266" i="21" s="1"/>
  <c r="AG226" i="21"/>
  <c r="AG228" i="21"/>
  <c r="AG265" i="21" s="1"/>
  <c r="AG219" i="21"/>
  <c r="AG256" i="21" s="1"/>
  <c r="AO230" i="21"/>
  <c r="AO267" i="21" s="1"/>
  <c r="AO229" i="21"/>
  <c r="AO266" i="21" s="1"/>
  <c r="AO226" i="21"/>
  <c r="AO228" i="21"/>
  <c r="AO265" i="21" s="1"/>
  <c r="AW230" i="21"/>
  <c r="AW267" i="21" s="1"/>
  <c r="AW229" i="21"/>
  <c r="AW266" i="21" s="1"/>
  <c r="AW226" i="21"/>
  <c r="AW228" i="21"/>
  <c r="AW265" i="21" s="1"/>
  <c r="BE230" i="21"/>
  <c r="BE267" i="21" s="1"/>
  <c r="BE229" i="21"/>
  <c r="BE266" i="21" s="1"/>
  <c r="BE228" i="21"/>
  <c r="BE265" i="21" s="1"/>
  <c r="BE226" i="21"/>
  <c r="BM230" i="21"/>
  <c r="BM267" i="21" s="1"/>
  <c r="BM229" i="21"/>
  <c r="BM266" i="21" s="1"/>
  <c r="BM226" i="21"/>
  <c r="BM228" i="21"/>
  <c r="BM265" i="21" s="1"/>
  <c r="BU230" i="21"/>
  <c r="BU267" i="21" s="1"/>
  <c r="BU228" i="21"/>
  <c r="BU265" i="21" s="1"/>
  <c r="BU226" i="21"/>
  <c r="BU229" i="21"/>
  <c r="BU266" i="21" s="1"/>
  <c r="CC230" i="21"/>
  <c r="CC267" i="21" s="1"/>
  <c r="CC227" i="21"/>
  <c r="CC264" i="21" s="1"/>
  <c r="CC229" i="21"/>
  <c r="CC266" i="21" s="1"/>
  <c r="CC228" i="21"/>
  <c r="CC265" i="21" s="1"/>
  <c r="CC226" i="21"/>
  <c r="CC218" i="21"/>
  <c r="CC225" i="21"/>
  <c r="CC213" i="21"/>
  <c r="CC250" i="21" s="1"/>
  <c r="CC219" i="21"/>
  <c r="CC256" i="21" s="1"/>
  <c r="CC209" i="21"/>
  <c r="CC246" i="21" s="1"/>
  <c r="CC214" i="21"/>
  <c r="CC251" i="21" s="1"/>
  <c r="CC210" i="21"/>
  <c r="CC247" i="21" s="1"/>
  <c r="CC212" i="21"/>
  <c r="CC249" i="21" s="1"/>
  <c r="CC208" i="21"/>
  <c r="CC245" i="21" s="1"/>
  <c r="CC207" i="21"/>
  <c r="CC244" i="21" s="1"/>
  <c r="CC205" i="21"/>
  <c r="CC206" i="21"/>
  <c r="CC243" i="21" s="1"/>
  <c r="CC202" i="21"/>
  <c r="CC203" i="21"/>
  <c r="CC211" i="21"/>
  <c r="CC248" i="21" s="1"/>
  <c r="CK230" i="21"/>
  <c r="CK267" i="21" s="1"/>
  <c r="CK228" i="21"/>
  <c r="CK265" i="21" s="1"/>
  <c r="CK227" i="21"/>
  <c r="CK264" i="21" s="1"/>
  <c r="CK218" i="21"/>
  <c r="CK229" i="21"/>
  <c r="CK266" i="21" s="1"/>
  <c r="CK226" i="21"/>
  <c r="CK219" i="21"/>
  <c r="CK256" i="21" s="1"/>
  <c r="CK213" i="21"/>
  <c r="CK250" i="21" s="1"/>
  <c r="CK225" i="21"/>
  <c r="CK214" i="21"/>
  <c r="CK251" i="21" s="1"/>
  <c r="CK212" i="21"/>
  <c r="CK249" i="21" s="1"/>
  <c r="CK211" i="21"/>
  <c r="CK248" i="21" s="1"/>
  <c r="CK209" i="21"/>
  <c r="CK246" i="21" s="1"/>
  <c r="CK210" i="21"/>
  <c r="CK247" i="21" s="1"/>
  <c r="CK206" i="21"/>
  <c r="CK243" i="21" s="1"/>
  <c r="CK205" i="21"/>
  <c r="CK208" i="21"/>
  <c r="CK245" i="21" s="1"/>
  <c r="CK207" i="21"/>
  <c r="CK244" i="21" s="1"/>
  <c r="CK202" i="21"/>
  <c r="CK203" i="21"/>
  <c r="CS230" i="21"/>
  <c r="CS267" i="21" s="1"/>
  <c r="CS229" i="21"/>
  <c r="CS266" i="21" s="1"/>
  <c r="CS227" i="21"/>
  <c r="CS264" i="21" s="1"/>
  <c r="CS228" i="21"/>
  <c r="CS265" i="21" s="1"/>
  <c r="CS226" i="21"/>
  <c r="CS218" i="21"/>
  <c r="CS213" i="21"/>
  <c r="CS250" i="21" s="1"/>
  <c r="CS219" i="21"/>
  <c r="CS256" i="21" s="1"/>
  <c r="CS225" i="21"/>
  <c r="CS214" i="21"/>
  <c r="CS251" i="21" s="1"/>
  <c r="CS211" i="21"/>
  <c r="CS248" i="21" s="1"/>
  <c r="CS209" i="21"/>
  <c r="CS246" i="21" s="1"/>
  <c r="CS210" i="21"/>
  <c r="CS247" i="21" s="1"/>
  <c r="CS205" i="21"/>
  <c r="CS208" i="21"/>
  <c r="CS245" i="21" s="1"/>
  <c r="CS207" i="21"/>
  <c r="CS244" i="21" s="1"/>
  <c r="CS206" i="21"/>
  <c r="CS243" i="21" s="1"/>
  <c r="CS202" i="21"/>
  <c r="CS203" i="21"/>
  <c r="CS212" i="21"/>
  <c r="CS249" i="21" s="1"/>
  <c r="AM229" i="21"/>
  <c r="AM266" i="21" s="1"/>
  <c r="AM226" i="21"/>
  <c r="AM230" i="21"/>
  <c r="AM267" i="21" s="1"/>
  <c r="AM228" i="21"/>
  <c r="AM265" i="21" s="1"/>
  <c r="BK229" i="21"/>
  <c r="BK266" i="21" s="1"/>
  <c r="BK226" i="21"/>
  <c r="BK228" i="21"/>
  <c r="BK265" i="21" s="1"/>
  <c r="BK230" i="21"/>
  <c r="BK267" i="21" s="1"/>
  <c r="CI229" i="21"/>
  <c r="CI266" i="21" s="1"/>
  <c r="CI226" i="21"/>
  <c r="CI228" i="21"/>
  <c r="CI265" i="21" s="1"/>
  <c r="CI230" i="21"/>
  <c r="CI267" i="21" s="1"/>
  <c r="CI227" i="21"/>
  <c r="CI264" i="21" s="1"/>
  <c r="CI219" i="21"/>
  <c r="CI256" i="21" s="1"/>
  <c r="CI212" i="21"/>
  <c r="CI249" i="21" s="1"/>
  <c r="CI218" i="21"/>
  <c r="CI214" i="21"/>
  <c r="CI251" i="21" s="1"/>
  <c r="CI225" i="21"/>
  <c r="CI213" i="21"/>
  <c r="CI250" i="21" s="1"/>
  <c r="CI208" i="21"/>
  <c r="CI245" i="21" s="1"/>
  <c r="CI211" i="21"/>
  <c r="CI248" i="21" s="1"/>
  <c r="CI209" i="21"/>
  <c r="CI246" i="21" s="1"/>
  <c r="CI207" i="21"/>
  <c r="CI244" i="21" s="1"/>
  <c r="CI206" i="21"/>
  <c r="CI243" i="21" s="1"/>
  <c r="CI205" i="21"/>
  <c r="CI210" i="21"/>
  <c r="CI247" i="21" s="1"/>
  <c r="CI203" i="21"/>
  <c r="CI202" i="21"/>
  <c r="AF229" i="21"/>
  <c r="AF266" i="21" s="1"/>
  <c r="AF230" i="21"/>
  <c r="AF267" i="21" s="1"/>
  <c r="AF228" i="21"/>
  <c r="AF265" i="21" s="1"/>
  <c r="AF226" i="21"/>
  <c r="AF219" i="21"/>
  <c r="AF256" i="21" s="1"/>
  <c r="CJ228" i="21"/>
  <c r="CJ265" i="21" s="1"/>
  <c r="CJ227" i="21"/>
  <c r="CJ264" i="21" s="1"/>
  <c r="CJ230" i="21"/>
  <c r="CJ267" i="21" s="1"/>
  <c r="CJ229" i="21"/>
  <c r="CJ266" i="21" s="1"/>
  <c r="CJ225" i="21"/>
  <c r="CJ218" i="21"/>
  <c r="CJ226" i="21"/>
  <c r="CJ219" i="21"/>
  <c r="CJ256" i="21" s="1"/>
  <c r="CJ213" i="21"/>
  <c r="CJ250" i="21" s="1"/>
  <c r="CJ214" i="21"/>
  <c r="CJ251" i="21" s="1"/>
  <c r="CJ212" i="21"/>
  <c r="CJ249" i="21" s="1"/>
  <c r="CJ207" i="21"/>
  <c r="CJ244" i="21" s="1"/>
  <c r="CJ208" i="21"/>
  <c r="CJ245" i="21" s="1"/>
  <c r="CJ211" i="21"/>
  <c r="CJ248" i="21" s="1"/>
  <c r="CJ209" i="21"/>
  <c r="CJ246" i="21" s="1"/>
  <c r="CJ205" i="21"/>
  <c r="CJ206" i="21"/>
  <c r="CJ243" i="21" s="1"/>
  <c r="CJ210" i="21"/>
  <c r="CJ247" i="21" s="1"/>
  <c r="CJ202" i="21"/>
  <c r="CJ203" i="21"/>
  <c r="Z230" i="21"/>
  <c r="Z267" i="21" s="1"/>
  <c r="Z219" i="21"/>
  <c r="Z256" i="21" s="1"/>
  <c r="Z228" i="21"/>
  <c r="Z265" i="21" s="1"/>
  <c r="AH230" i="21"/>
  <c r="AH267" i="21" s="1"/>
  <c r="AH228" i="21"/>
  <c r="AH265" i="21" s="1"/>
  <c r="AH219" i="21"/>
  <c r="AH256" i="21" s="1"/>
  <c r="AH229" i="21"/>
  <c r="AH266" i="21" s="1"/>
  <c r="AH226" i="21"/>
  <c r="AP230" i="21"/>
  <c r="AP267" i="21" s="1"/>
  <c r="AP229" i="21"/>
  <c r="AP266" i="21" s="1"/>
  <c r="AP226" i="21"/>
  <c r="AP228" i="21"/>
  <c r="AP265" i="21" s="1"/>
  <c r="AX230" i="21"/>
  <c r="AX267" i="21" s="1"/>
  <c r="AX229" i="21"/>
  <c r="AX266" i="21" s="1"/>
  <c r="AX228" i="21"/>
  <c r="AX265" i="21" s="1"/>
  <c r="AX226" i="21"/>
  <c r="BF230" i="21"/>
  <c r="BF267" i="21" s="1"/>
  <c r="BF229" i="21"/>
  <c r="BF266" i="21" s="1"/>
  <c r="BF226" i="21"/>
  <c r="BF228" i="21"/>
  <c r="BF265" i="21" s="1"/>
  <c r="BN230" i="21"/>
  <c r="BN267" i="21" s="1"/>
  <c r="BN228" i="21"/>
  <c r="BN265" i="21" s="1"/>
  <c r="BN229" i="21"/>
  <c r="BN266" i="21" s="1"/>
  <c r="BN226" i="21"/>
  <c r="BV230" i="21"/>
  <c r="BV267" i="21" s="1"/>
  <c r="BV227" i="21"/>
  <c r="BV264" i="21" s="1"/>
  <c r="BV229" i="21"/>
  <c r="BV266" i="21" s="1"/>
  <c r="BV225" i="21"/>
  <c r="BV219" i="21"/>
  <c r="BV256" i="21" s="1"/>
  <c r="BV228" i="21"/>
  <c r="BV265" i="21" s="1"/>
  <c r="BV226" i="21"/>
  <c r="BV214" i="21"/>
  <c r="BV251" i="21" s="1"/>
  <c r="BV218" i="21"/>
  <c r="BV212" i="21"/>
  <c r="BV249" i="21" s="1"/>
  <c r="BV213" i="21"/>
  <c r="BV250" i="21" s="1"/>
  <c r="BV208" i="21"/>
  <c r="BV245" i="21" s="1"/>
  <c r="BV209" i="21"/>
  <c r="BV246" i="21" s="1"/>
  <c r="BV210" i="21"/>
  <c r="BV247" i="21" s="1"/>
  <c r="BV206" i="21"/>
  <c r="BV243" i="21" s="1"/>
  <c r="BV211" i="21"/>
  <c r="BV248" i="21" s="1"/>
  <c r="BV202" i="21"/>
  <c r="BV207" i="21"/>
  <c r="BV244" i="21" s="1"/>
  <c r="BV205" i="21"/>
  <c r="BV203" i="21"/>
  <c r="CD230" i="21"/>
  <c r="CD267" i="21" s="1"/>
  <c r="CD227" i="21"/>
  <c r="CD264" i="21" s="1"/>
  <c r="CD229" i="21"/>
  <c r="CD266" i="21" s="1"/>
  <c r="CD228" i="21"/>
  <c r="CD265" i="21" s="1"/>
  <c r="CD219" i="21"/>
  <c r="CD256" i="21" s="1"/>
  <c r="CD226" i="21"/>
  <c r="CD214" i="21"/>
  <c r="CD251" i="21" s="1"/>
  <c r="CD212" i="21"/>
  <c r="CD249" i="21" s="1"/>
  <c r="CD218" i="21"/>
  <c r="CD213" i="21"/>
  <c r="CD250" i="21" s="1"/>
  <c r="CD211" i="21"/>
  <c r="CD248" i="21" s="1"/>
  <c r="CD208" i="21"/>
  <c r="CD245" i="21" s="1"/>
  <c r="CD209" i="21"/>
  <c r="CD246" i="21" s="1"/>
  <c r="CD210" i="21"/>
  <c r="CD247" i="21" s="1"/>
  <c r="CD206" i="21"/>
  <c r="CD243" i="21" s="1"/>
  <c r="CD207" i="21"/>
  <c r="CD244" i="21" s="1"/>
  <c r="CD202" i="21"/>
  <c r="CD203" i="21"/>
  <c r="CD225" i="21"/>
  <c r="CD205" i="21"/>
  <c r="CL230" i="21"/>
  <c r="CL267" i="21" s="1"/>
  <c r="CL227" i="21"/>
  <c r="CL264" i="21" s="1"/>
  <c r="CL219" i="21"/>
  <c r="CL256" i="21" s="1"/>
  <c r="CL225" i="21"/>
  <c r="CL214" i="21"/>
  <c r="CL251" i="21" s="1"/>
  <c r="CL212" i="21"/>
  <c r="CL249" i="21" s="1"/>
  <c r="CL226" i="21"/>
  <c r="CL213" i="21"/>
  <c r="CL250" i="21" s="1"/>
  <c r="CL208" i="21"/>
  <c r="CL245" i="21" s="1"/>
  <c r="CL209" i="21"/>
  <c r="CL246" i="21" s="1"/>
  <c r="CL228" i="21"/>
  <c r="CL265" i="21" s="1"/>
  <c r="CL210" i="21"/>
  <c r="CL247" i="21" s="1"/>
  <c r="CL206" i="21"/>
  <c r="CL243" i="21" s="1"/>
  <c r="CL205" i="21"/>
  <c r="CL202" i="21"/>
  <c r="CL211" i="21"/>
  <c r="CL248" i="21" s="1"/>
  <c r="CL203" i="21"/>
  <c r="CL229" i="21"/>
  <c r="CL266" i="21" s="1"/>
  <c r="CL218" i="21"/>
  <c r="CL207" i="21"/>
  <c r="CL244" i="21" s="1"/>
  <c r="CT230" i="21"/>
  <c r="CT267" i="21" s="1"/>
  <c r="CT227" i="21"/>
  <c r="CT264" i="21" s="1"/>
  <c r="CT228" i="21"/>
  <c r="CT265" i="21" s="1"/>
  <c r="CT225" i="21"/>
  <c r="CT226" i="21"/>
  <c r="CT229" i="21"/>
  <c r="CT266" i="21" s="1"/>
  <c r="CT219" i="21"/>
  <c r="CT256" i="21" s="1"/>
  <c r="CT214" i="21"/>
  <c r="CT251" i="21" s="1"/>
  <c r="CT218" i="21"/>
  <c r="CT212" i="21"/>
  <c r="CT249" i="21" s="1"/>
  <c r="CT213" i="21"/>
  <c r="CT250" i="21" s="1"/>
  <c r="CT208" i="21"/>
  <c r="CT245" i="21" s="1"/>
  <c r="CT211" i="21"/>
  <c r="CT248" i="21" s="1"/>
  <c r="CT209" i="21"/>
  <c r="CT246" i="21" s="1"/>
  <c r="CT210" i="21"/>
  <c r="CT247" i="21" s="1"/>
  <c r="CT206" i="21"/>
  <c r="CT243" i="21" s="1"/>
  <c r="CT205" i="21"/>
  <c r="CT207" i="21"/>
  <c r="CT244" i="21" s="1"/>
  <c r="CT202" i="21"/>
  <c r="CT203" i="21"/>
  <c r="AE229" i="21"/>
  <c r="AE266" i="21" s="1"/>
  <c r="AE230" i="21"/>
  <c r="AE267" i="21" s="1"/>
  <c r="AE226" i="21"/>
  <c r="AE228" i="21"/>
  <c r="AE265" i="21" s="1"/>
  <c r="AE219" i="21"/>
  <c r="AE256" i="21" s="1"/>
  <c r="CQ229" i="21"/>
  <c r="CQ266" i="21" s="1"/>
  <c r="CQ230" i="21"/>
  <c r="CQ267" i="21" s="1"/>
  <c r="CQ226" i="21"/>
  <c r="CQ225" i="21"/>
  <c r="CQ219" i="21"/>
  <c r="CQ256" i="21" s="1"/>
  <c r="CQ212" i="21"/>
  <c r="CQ249" i="21" s="1"/>
  <c r="CQ214" i="21"/>
  <c r="CQ251" i="21" s="1"/>
  <c r="CQ228" i="21"/>
  <c r="CQ265" i="21" s="1"/>
  <c r="CQ227" i="21"/>
  <c r="CQ264" i="21" s="1"/>
  <c r="CQ218" i="21"/>
  <c r="CQ208" i="21"/>
  <c r="CQ245" i="21" s="1"/>
  <c r="CQ211" i="21"/>
  <c r="CQ248" i="21" s="1"/>
  <c r="CQ209" i="21"/>
  <c r="CQ246" i="21" s="1"/>
  <c r="CQ213" i="21"/>
  <c r="CQ250" i="21" s="1"/>
  <c r="CQ210" i="21"/>
  <c r="CQ247" i="21" s="1"/>
  <c r="CQ205" i="21"/>
  <c r="CQ203" i="21"/>
  <c r="CQ207" i="21"/>
  <c r="CQ244" i="21" s="1"/>
  <c r="CQ206" i="21"/>
  <c r="CQ243" i="21" s="1"/>
  <c r="CQ202" i="21"/>
  <c r="BD230" i="21"/>
  <c r="BD267" i="21" s="1"/>
  <c r="BD229" i="21"/>
  <c r="BD266" i="21" s="1"/>
  <c r="BD226" i="21"/>
  <c r="BD228" i="21"/>
  <c r="BD265" i="21" s="1"/>
  <c r="BT228" i="21"/>
  <c r="BT265" i="21" s="1"/>
  <c r="BT229" i="21"/>
  <c r="BT266" i="21" s="1"/>
  <c r="BT230" i="21"/>
  <c r="BT267" i="21" s="1"/>
  <c r="BT226" i="21"/>
  <c r="AA219" i="21"/>
  <c r="AA256" i="21" s="1"/>
  <c r="AA226" i="21"/>
  <c r="AI229" i="21"/>
  <c r="AI266" i="21" s="1"/>
  <c r="AI228" i="21"/>
  <c r="AI265" i="21" s="1"/>
  <c r="AI230" i="21"/>
  <c r="AI267" i="21" s="1"/>
  <c r="AI219" i="21"/>
  <c r="AI256" i="21" s="1"/>
  <c r="AI226" i="21"/>
  <c r="AQ229" i="21"/>
  <c r="AQ266" i="21" s="1"/>
  <c r="AQ230" i="21"/>
  <c r="AQ267" i="21" s="1"/>
  <c r="AQ228" i="21"/>
  <c r="AQ265" i="21" s="1"/>
  <c r="AQ226" i="21"/>
  <c r="AY229" i="21"/>
  <c r="AY266" i="21" s="1"/>
  <c r="AY228" i="21"/>
  <c r="AY265" i="21" s="1"/>
  <c r="AY226" i="21"/>
  <c r="AY230" i="21"/>
  <c r="AY267" i="21" s="1"/>
  <c r="BG229" i="21"/>
  <c r="BG266" i="21" s="1"/>
  <c r="BG228" i="21"/>
  <c r="BG265" i="21" s="1"/>
  <c r="BG230" i="21"/>
  <c r="BG267" i="21" s="1"/>
  <c r="BG226" i="21"/>
  <c r="BO229" i="21"/>
  <c r="BO266" i="21" s="1"/>
  <c r="BO230" i="21"/>
  <c r="BO267" i="21" s="1"/>
  <c r="BO228" i="21"/>
  <c r="BO265" i="21" s="1"/>
  <c r="BO226" i="21"/>
  <c r="BW229" i="21"/>
  <c r="BW266" i="21" s="1"/>
  <c r="BW225" i="21"/>
  <c r="BW218" i="21"/>
  <c r="BW219" i="21"/>
  <c r="BW256" i="21" s="1"/>
  <c r="BW226" i="21"/>
  <c r="BW228" i="21"/>
  <c r="BW265" i="21" s="1"/>
  <c r="BW214" i="21"/>
  <c r="BW251" i="21" s="1"/>
  <c r="BW227" i="21"/>
  <c r="BW264" i="21" s="1"/>
  <c r="BW230" i="21"/>
  <c r="BW267" i="21" s="1"/>
  <c r="BW210" i="21"/>
  <c r="BW247" i="21" s="1"/>
  <c r="BW206" i="21"/>
  <c r="BW243" i="21" s="1"/>
  <c r="BW213" i="21"/>
  <c r="BW250" i="21" s="1"/>
  <c r="BW207" i="21"/>
  <c r="BW244" i="21" s="1"/>
  <c r="BW211" i="21"/>
  <c r="BW248" i="21" s="1"/>
  <c r="BW202" i="21"/>
  <c r="BW205" i="21"/>
  <c r="BW203" i="21"/>
  <c r="BW212" i="21"/>
  <c r="BW249" i="21" s="1"/>
  <c r="BW208" i="21"/>
  <c r="BW245" i="21" s="1"/>
  <c r="BW209" i="21"/>
  <c r="BW246" i="21" s="1"/>
  <c r="CE229" i="21"/>
  <c r="CE266" i="21" s="1"/>
  <c r="CE228" i="21"/>
  <c r="CE265" i="21" s="1"/>
  <c r="CE230" i="21"/>
  <c r="CE267" i="21" s="1"/>
  <c r="CE225" i="21"/>
  <c r="CE227" i="21"/>
  <c r="CE264" i="21" s="1"/>
  <c r="CE226" i="21"/>
  <c r="CE218" i="21"/>
  <c r="CE219" i="21"/>
  <c r="CE256" i="21" s="1"/>
  <c r="CE214" i="21"/>
  <c r="CE251" i="21" s="1"/>
  <c r="CE210" i="21"/>
  <c r="CE247" i="21" s="1"/>
  <c r="CE206" i="21"/>
  <c r="CE243" i="21" s="1"/>
  <c r="CE212" i="21"/>
  <c r="CE249" i="21" s="1"/>
  <c r="CE207" i="21"/>
  <c r="CE244" i="21" s="1"/>
  <c r="CE208" i="21"/>
  <c r="CE245" i="21" s="1"/>
  <c r="CE213" i="21"/>
  <c r="CE250" i="21" s="1"/>
  <c r="CE209" i="21"/>
  <c r="CE246" i="21" s="1"/>
  <c r="CE202" i="21"/>
  <c r="CE203" i="21"/>
  <c r="CE205" i="21"/>
  <c r="CE211" i="21"/>
  <c r="CE248" i="21" s="1"/>
  <c r="CM229" i="21"/>
  <c r="CM266" i="21" s="1"/>
  <c r="CM228" i="21"/>
  <c r="CM265" i="21" s="1"/>
  <c r="CM225" i="21"/>
  <c r="CM230" i="21"/>
  <c r="CM267" i="21" s="1"/>
  <c r="CM218" i="21"/>
  <c r="CM219" i="21"/>
  <c r="CM256" i="21" s="1"/>
  <c r="CM226" i="21"/>
  <c r="CM214" i="21"/>
  <c r="CM251" i="21" s="1"/>
  <c r="CM211" i="21"/>
  <c r="CM248" i="21" s="1"/>
  <c r="CM210" i="21"/>
  <c r="CM247" i="21" s="1"/>
  <c r="CM206" i="21"/>
  <c r="CM243" i="21" s="1"/>
  <c r="CM207" i="21"/>
  <c r="CM244" i="21" s="1"/>
  <c r="CM209" i="21"/>
  <c r="CM246" i="21" s="1"/>
  <c r="CM213" i="21"/>
  <c r="CM250" i="21" s="1"/>
  <c r="CM212" i="21"/>
  <c r="CM249" i="21" s="1"/>
  <c r="CM202" i="21"/>
  <c r="CM203" i="21"/>
  <c r="CM205" i="21"/>
  <c r="CM227" i="21"/>
  <c r="CM264" i="21" s="1"/>
  <c r="CM208" i="21"/>
  <c r="CM245" i="21" s="1"/>
  <c r="BC229" i="21"/>
  <c r="BC266" i="21" s="1"/>
  <c r="BC226" i="21"/>
  <c r="BC230" i="21"/>
  <c r="BC267" i="21" s="1"/>
  <c r="BC228" i="21"/>
  <c r="BC265" i="21" s="1"/>
  <c r="AN230" i="21"/>
  <c r="AN267" i="21" s="1"/>
  <c r="AN229" i="21"/>
  <c r="AN266" i="21" s="1"/>
  <c r="AN228" i="21"/>
  <c r="AN265" i="21" s="1"/>
  <c r="AN226" i="21"/>
  <c r="BL230" i="21"/>
  <c r="BL267" i="21" s="1"/>
  <c r="BL228" i="21"/>
  <c r="BL265" i="21" s="1"/>
  <c r="BL226" i="21"/>
  <c r="BL229" i="21"/>
  <c r="BL266" i="21" s="1"/>
  <c r="AB228" i="21"/>
  <c r="AB265" i="21" s="1"/>
  <c r="AB230" i="21"/>
  <c r="AB267" i="21" s="1"/>
  <c r="AB226" i="21"/>
  <c r="AB229" i="21"/>
  <c r="AB266" i="21" s="1"/>
  <c r="AB219" i="21"/>
  <c r="AB256" i="21" s="1"/>
  <c r="AJ228" i="21"/>
  <c r="AJ265" i="21" s="1"/>
  <c r="AJ229" i="21"/>
  <c r="AJ266" i="21" s="1"/>
  <c r="AJ226" i="21"/>
  <c r="AJ219" i="21"/>
  <c r="AJ256" i="21" s="1"/>
  <c r="AJ230" i="21"/>
  <c r="AJ267" i="21" s="1"/>
  <c r="AR230" i="21"/>
  <c r="AR267" i="21" s="1"/>
  <c r="AR229" i="21"/>
  <c r="AR266" i="21" s="1"/>
  <c r="AR228" i="21"/>
  <c r="AR265" i="21" s="1"/>
  <c r="AR226" i="21"/>
  <c r="AZ228" i="21"/>
  <c r="AZ265" i="21" s="1"/>
  <c r="AZ230" i="21"/>
  <c r="AZ267" i="21" s="1"/>
  <c r="AZ226" i="21"/>
  <c r="AZ229" i="21"/>
  <c r="AZ266" i="21" s="1"/>
  <c r="BH228" i="21"/>
  <c r="BH265" i="21" s="1"/>
  <c r="BH230" i="21"/>
  <c r="BH267" i="21" s="1"/>
  <c r="BH229" i="21"/>
  <c r="BH266" i="21" s="1"/>
  <c r="BH226" i="21"/>
  <c r="BP230" i="21"/>
  <c r="BP267" i="21" s="1"/>
  <c r="BP228" i="21"/>
  <c r="BP265" i="21" s="1"/>
  <c r="BP229" i="21"/>
  <c r="BP266" i="21" s="1"/>
  <c r="BP226" i="21"/>
  <c r="BX225" i="21"/>
  <c r="BX228" i="21"/>
  <c r="BX265" i="21" s="1"/>
  <c r="BX230" i="21"/>
  <c r="BX267" i="21" s="1"/>
  <c r="BX227" i="21"/>
  <c r="BX264" i="21" s="1"/>
  <c r="BX229" i="21"/>
  <c r="BX266" i="21" s="1"/>
  <c r="BX211" i="21"/>
  <c r="BX248" i="21" s="1"/>
  <c r="BX218" i="21"/>
  <c r="BX213" i="21"/>
  <c r="BX250" i="21" s="1"/>
  <c r="BX219" i="21"/>
  <c r="BX256" i="21" s="1"/>
  <c r="BX214" i="21"/>
  <c r="BX251" i="21" s="1"/>
  <c r="BX212" i="21"/>
  <c r="BX249" i="21" s="1"/>
  <c r="BX209" i="21"/>
  <c r="BX246" i="21" s="1"/>
  <c r="BX205" i="21"/>
  <c r="BX210" i="21"/>
  <c r="BX247" i="21" s="1"/>
  <c r="BX206" i="21"/>
  <c r="BX243" i="21" s="1"/>
  <c r="BX207" i="21"/>
  <c r="BX244" i="21" s="1"/>
  <c r="BX226" i="21"/>
  <c r="BX202" i="21"/>
  <c r="BX203" i="21"/>
  <c r="BX208" i="21"/>
  <c r="BX245" i="21" s="1"/>
  <c r="CF229" i="21"/>
  <c r="CF266" i="21" s="1"/>
  <c r="CF225" i="21"/>
  <c r="CF227" i="21"/>
  <c r="CF264" i="21" s="1"/>
  <c r="CF230" i="21"/>
  <c r="CF267" i="21" s="1"/>
  <c r="CF226" i="21"/>
  <c r="CF211" i="21"/>
  <c r="CF248" i="21" s="1"/>
  <c r="CF219" i="21"/>
  <c r="CF256" i="21" s="1"/>
  <c r="CF213" i="21"/>
  <c r="CF250" i="21" s="1"/>
  <c r="CF228" i="21"/>
  <c r="CF265" i="21" s="1"/>
  <c r="CF214" i="21"/>
  <c r="CF251" i="21" s="1"/>
  <c r="CF209" i="21"/>
  <c r="CF246" i="21" s="1"/>
  <c r="CF205" i="21"/>
  <c r="CF218" i="21"/>
  <c r="CF210" i="21"/>
  <c r="CF247" i="21" s="1"/>
  <c r="CF206" i="21"/>
  <c r="CF243" i="21" s="1"/>
  <c r="CF212" i="21"/>
  <c r="CF249" i="21" s="1"/>
  <c r="CF207" i="21"/>
  <c r="CF244" i="21" s="1"/>
  <c r="CF208" i="21"/>
  <c r="CF245" i="21" s="1"/>
  <c r="CF202" i="21"/>
  <c r="CF203" i="21"/>
  <c r="CN225" i="21"/>
  <c r="CN230" i="21"/>
  <c r="CN267" i="21" s="1"/>
  <c r="CN229" i="21"/>
  <c r="CN266" i="21" s="1"/>
  <c r="CN228" i="21"/>
  <c r="CN265" i="21" s="1"/>
  <c r="CN227" i="21"/>
  <c r="CN264" i="21" s="1"/>
  <c r="CN226" i="21"/>
  <c r="CN218" i="21"/>
  <c r="CN211" i="21"/>
  <c r="CN248" i="21" s="1"/>
  <c r="CN213" i="21"/>
  <c r="CN250" i="21" s="1"/>
  <c r="CN219" i="21"/>
  <c r="CN256" i="21" s="1"/>
  <c r="CN214" i="21"/>
  <c r="CN251" i="21" s="1"/>
  <c r="CN212" i="21"/>
  <c r="CN249" i="21" s="1"/>
  <c r="CN209" i="21"/>
  <c r="CN246" i="21" s="1"/>
  <c r="CN205" i="21"/>
  <c r="CN210" i="21"/>
  <c r="CN247" i="21" s="1"/>
  <c r="CN206" i="21"/>
  <c r="CN243" i="21" s="1"/>
  <c r="CN207" i="21"/>
  <c r="CN244" i="21" s="1"/>
  <c r="CN202" i="21"/>
  <c r="CN203" i="21"/>
  <c r="CN208" i="21"/>
  <c r="CN245" i="21" s="1"/>
  <c r="AU229" i="21"/>
  <c r="AU266" i="21" s="1"/>
  <c r="AU226" i="21"/>
  <c r="AU227" i="21" s="1"/>
  <c r="AU264" i="21" s="1"/>
  <c r="AU230" i="21"/>
  <c r="AU267" i="21" s="1"/>
  <c r="AU228" i="21"/>
  <c r="AU265" i="21" s="1"/>
  <c r="CA229" i="21"/>
  <c r="CA266" i="21" s="1"/>
  <c r="CA226" i="21"/>
  <c r="CA230" i="21"/>
  <c r="CA267" i="21" s="1"/>
  <c r="CA228" i="21"/>
  <c r="CA265" i="21" s="1"/>
  <c r="CA219" i="21"/>
  <c r="CA256" i="21" s="1"/>
  <c r="CA227" i="21"/>
  <c r="CA264" i="21" s="1"/>
  <c r="CA218" i="21"/>
  <c r="CA212" i="21"/>
  <c r="CA249" i="21" s="1"/>
  <c r="CA214" i="21"/>
  <c r="CA251" i="21" s="1"/>
  <c r="CA225" i="21"/>
  <c r="CA213" i="21"/>
  <c r="CA250" i="21" s="1"/>
  <c r="CA211" i="21"/>
  <c r="CA248" i="21" s="1"/>
  <c r="CA208" i="21"/>
  <c r="CA245" i="21" s="1"/>
  <c r="CA209" i="21"/>
  <c r="CA246" i="21" s="1"/>
  <c r="CA205" i="21"/>
  <c r="CA203" i="21"/>
  <c r="CA207" i="21"/>
  <c r="CA244" i="21" s="1"/>
  <c r="CA210" i="21"/>
  <c r="CA247" i="21" s="1"/>
  <c r="CA206" i="21"/>
  <c r="CA243" i="21" s="1"/>
  <c r="CA202" i="21"/>
  <c r="AV228" i="21"/>
  <c r="AV265" i="21" s="1"/>
  <c r="AV230" i="21"/>
  <c r="AV267" i="21" s="1"/>
  <c r="AV226" i="21"/>
  <c r="AV229" i="21"/>
  <c r="AV266" i="21" s="1"/>
  <c r="CB228" i="21"/>
  <c r="CB265" i="21" s="1"/>
  <c r="CB230" i="21"/>
  <c r="CB267" i="21" s="1"/>
  <c r="CB227" i="21"/>
  <c r="CB264" i="21" s="1"/>
  <c r="CB229" i="21"/>
  <c r="CB266" i="21" s="1"/>
  <c r="CB226" i="21"/>
  <c r="CB218" i="21"/>
  <c r="CB225" i="21"/>
  <c r="CB213" i="21"/>
  <c r="CB250" i="21" s="1"/>
  <c r="CB214" i="21"/>
  <c r="CB251" i="21" s="1"/>
  <c r="CB219" i="21"/>
  <c r="CB256" i="21" s="1"/>
  <c r="CB212" i="21"/>
  <c r="CB249" i="21" s="1"/>
  <c r="CB207" i="21"/>
  <c r="CB244" i="21" s="1"/>
  <c r="CB211" i="21"/>
  <c r="CB248" i="21" s="1"/>
  <c r="CB208" i="21"/>
  <c r="CB245" i="21" s="1"/>
  <c r="CB209" i="21"/>
  <c r="CB246" i="21" s="1"/>
  <c r="CB205" i="21"/>
  <c r="CB210" i="21"/>
  <c r="CB247" i="21" s="1"/>
  <c r="CB206" i="21"/>
  <c r="CB243" i="21" s="1"/>
  <c r="CB202" i="21"/>
  <c r="CB203" i="21"/>
  <c r="AC228" i="21"/>
  <c r="AC265" i="21" s="1"/>
  <c r="AC230" i="21"/>
  <c r="AC267" i="21" s="1"/>
  <c r="AC229" i="21"/>
  <c r="AC266" i="21" s="1"/>
  <c r="AC226" i="21"/>
  <c r="AC219" i="21"/>
  <c r="AC256" i="21" s="1"/>
  <c r="AK228" i="21"/>
  <c r="AK265" i="21" s="1"/>
  <c r="AK226" i="21"/>
  <c r="AK219" i="21"/>
  <c r="AK256" i="21" s="1"/>
  <c r="AK230" i="21"/>
  <c r="AK267" i="21" s="1"/>
  <c r="AK229" i="21"/>
  <c r="AK266" i="21" s="1"/>
  <c r="AS229" i="21"/>
  <c r="AS266" i="21" s="1"/>
  <c r="AS228" i="21"/>
  <c r="AS265" i="21" s="1"/>
  <c r="AS226" i="21"/>
  <c r="AS230" i="21"/>
  <c r="AS267" i="21" s="1"/>
  <c r="BA228" i="21"/>
  <c r="BA265" i="21" s="1"/>
  <c r="BA230" i="21"/>
  <c r="BA267" i="21" s="1"/>
  <c r="BA226" i="21"/>
  <c r="BA229" i="21"/>
  <c r="BA266" i="21" s="1"/>
  <c r="BI228" i="21"/>
  <c r="BI265" i="21" s="1"/>
  <c r="BI226" i="21"/>
  <c r="BI229" i="21"/>
  <c r="BI266" i="21" s="1"/>
  <c r="BI230" i="21"/>
  <c r="BI267" i="21" s="1"/>
  <c r="BQ230" i="21"/>
  <c r="BQ267" i="21" s="1"/>
  <c r="BQ228" i="21"/>
  <c r="BQ265" i="21" s="1"/>
  <c r="BQ229" i="21"/>
  <c r="BQ266" i="21" s="1"/>
  <c r="BQ226" i="21"/>
  <c r="BY228" i="21"/>
  <c r="BY265" i="21" s="1"/>
  <c r="BY226" i="21"/>
  <c r="BY230" i="21"/>
  <c r="BY267" i="21" s="1"/>
  <c r="BY219" i="21"/>
  <c r="BY256" i="21" s="1"/>
  <c r="BY227" i="21"/>
  <c r="BY264" i="21" s="1"/>
  <c r="BY225" i="21"/>
  <c r="BY229" i="21"/>
  <c r="BY266" i="21" s="1"/>
  <c r="BY218" i="21"/>
  <c r="BY213" i="21"/>
  <c r="BY250" i="21" s="1"/>
  <c r="BY207" i="21"/>
  <c r="BY244" i="21" s="1"/>
  <c r="BY214" i="21"/>
  <c r="BY251" i="21" s="1"/>
  <c r="BY211" i="21"/>
  <c r="BY248" i="21" s="1"/>
  <c r="BY208" i="21"/>
  <c r="BY245" i="21" s="1"/>
  <c r="BY202" i="21"/>
  <c r="BY203" i="21"/>
  <c r="BY205" i="21"/>
  <c r="BY210" i="21"/>
  <c r="BY247" i="21" s="1"/>
  <c r="BY212" i="21"/>
  <c r="BY249" i="21" s="1"/>
  <c r="BY209" i="21"/>
  <c r="BY246" i="21" s="1"/>
  <c r="BY206" i="21"/>
  <c r="BY243" i="21" s="1"/>
  <c r="CG226" i="21"/>
  <c r="CG230" i="21"/>
  <c r="CG267" i="21" s="1"/>
  <c r="CG228" i="21"/>
  <c r="CG265" i="21" s="1"/>
  <c r="CG219" i="21"/>
  <c r="CG256" i="21" s="1"/>
  <c r="CG225" i="21"/>
  <c r="CG229" i="21"/>
  <c r="CG266" i="21" s="1"/>
  <c r="CG213" i="21"/>
  <c r="CG250" i="21" s="1"/>
  <c r="CG218" i="21"/>
  <c r="CG227" i="21"/>
  <c r="CG264" i="21" s="1"/>
  <c r="CG214" i="21"/>
  <c r="CG251" i="21" s="1"/>
  <c r="CG212" i="21"/>
  <c r="CG249" i="21" s="1"/>
  <c r="CG207" i="21"/>
  <c r="CG244" i="21" s="1"/>
  <c r="CG208" i="21"/>
  <c r="CG245" i="21" s="1"/>
  <c r="CG202" i="21"/>
  <c r="CG209" i="21"/>
  <c r="CG246" i="21" s="1"/>
  <c r="CG203" i="21"/>
  <c r="CG206" i="21"/>
  <c r="CG243" i="21" s="1"/>
  <c r="CG210" i="21"/>
  <c r="CG247" i="21" s="1"/>
  <c r="CG205" i="21"/>
  <c r="CG211" i="21"/>
  <c r="CG248" i="21" s="1"/>
  <c r="CO230" i="21"/>
  <c r="CO267" i="21" s="1"/>
  <c r="CO229" i="21"/>
  <c r="CO266" i="21" s="1"/>
  <c r="CO226" i="21"/>
  <c r="CO219" i="21"/>
  <c r="CO256" i="21" s="1"/>
  <c r="CO227" i="21"/>
  <c r="CO264" i="21" s="1"/>
  <c r="CO225" i="21"/>
  <c r="CO228" i="21"/>
  <c r="CO265" i="21" s="1"/>
  <c r="CO218" i="21"/>
  <c r="CO213" i="21"/>
  <c r="CO250" i="21" s="1"/>
  <c r="CO207" i="21"/>
  <c r="CO244" i="21" s="1"/>
  <c r="CO208" i="21"/>
  <c r="CO245" i="21" s="1"/>
  <c r="CO212" i="21"/>
  <c r="CO249" i="21" s="1"/>
  <c r="CO202" i="21"/>
  <c r="CO206" i="21"/>
  <c r="CO243" i="21" s="1"/>
  <c r="CO210" i="21"/>
  <c r="CO247" i="21" s="1"/>
  <c r="CO203" i="21"/>
  <c r="CO211" i="21"/>
  <c r="CO248" i="21" s="1"/>
  <c r="CO214" i="21"/>
  <c r="CO251" i="21" s="1"/>
  <c r="CO209" i="21"/>
  <c r="CO246" i="21" s="1"/>
  <c r="CO205" i="21"/>
  <c r="AD230" i="21"/>
  <c r="AD267" i="21" s="1"/>
  <c r="AD229" i="21"/>
  <c r="AD266" i="21" s="1"/>
  <c r="AD226" i="21"/>
  <c r="AD228" i="21"/>
  <c r="AD265" i="21" s="1"/>
  <c r="AD219" i="21"/>
  <c r="AD256" i="21" s="1"/>
  <c r="AL230" i="21"/>
  <c r="AL267" i="21" s="1"/>
  <c r="AL229" i="21"/>
  <c r="AL266" i="21" s="1"/>
  <c r="AL226" i="21"/>
  <c r="AL228" i="21"/>
  <c r="AL265" i="21" s="1"/>
  <c r="AT230" i="21"/>
  <c r="AT267" i="21" s="1"/>
  <c r="AT229" i="21"/>
  <c r="AT266" i="21" s="1"/>
  <c r="AT226" i="21"/>
  <c r="AT228" i="21"/>
  <c r="AT265" i="21" s="1"/>
  <c r="BB230" i="21"/>
  <c r="BB267" i="21" s="1"/>
  <c r="BB229" i="21"/>
  <c r="BB266" i="21" s="1"/>
  <c r="BB226" i="21"/>
  <c r="BB228" i="21"/>
  <c r="BB265" i="21" s="1"/>
  <c r="BJ230" i="21"/>
  <c r="BJ267" i="21" s="1"/>
  <c r="BJ229" i="21"/>
  <c r="BJ266" i="21" s="1"/>
  <c r="BJ226" i="21"/>
  <c r="BJ228" i="21"/>
  <c r="BJ265" i="21" s="1"/>
  <c r="BR230" i="21"/>
  <c r="BR267" i="21" s="1"/>
  <c r="BR229" i="21"/>
  <c r="BR266" i="21" s="1"/>
  <c r="BR226" i="21"/>
  <c r="BR228" i="21"/>
  <c r="BR265" i="21" s="1"/>
  <c r="BZ230" i="21"/>
  <c r="BZ267" i="21" s="1"/>
  <c r="BZ229" i="21"/>
  <c r="BZ266" i="21" s="1"/>
  <c r="BZ228" i="21"/>
  <c r="BZ265" i="21" s="1"/>
  <c r="BZ226" i="21"/>
  <c r="BZ225" i="21"/>
  <c r="BZ227" i="21"/>
  <c r="BZ264" i="21" s="1"/>
  <c r="BZ218" i="21"/>
  <c r="BZ212" i="21"/>
  <c r="BZ249" i="21" s="1"/>
  <c r="BZ213" i="21"/>
  <c r="BZ250" i="21" s="1"/>
  <c r="BZ214" i="21"/>
  <c r="BZ251" i="21" s="1"/>
  <c r="BZ210" i="21"/>
  <c r="BZ247" i="21" s="1"/>
  <c r="BZ206" i="21"/>
  <c r="BZ243" i="21" s="1"/>
  <c r="BZ207" i="21"/>
  <c r="BZ244" i="21" s="1"/>
  <c r="BZ211" i="21"/>
  <c r="BZ248" i="21" s="1"/>
  <c r="BZ208" i="21"/>
  <c r="BZ245" i="21" s="1"/>
  <c r="BZ219" i="21"/>
  <c r="BZ256" i="21" s="1"/>
  <c r="BZ203" i="21"/>
  <c r="BZ205" i="21"/>
  <c r="BZ209" i="21"/>
  <c r="BZ246" i="21" s="1"/>
  <c r="BZ202" i="21"/>
  <c r="CH230" i="21"/>
  <c r="CH267" i="21" s="1"/>
  <c r="CH229" i="21"/>
  <c r="CH266" i="21" s="1"/>
  <c r="CH226" i="21"/>
  <c r="CH228" i="21"/>
  <c r="CH265" i="21" s="1"/>
  <c r="CH225" i="21"/>
  <c r="CH227" i="21"/>
  <c r="CH264" i="21" s="1"/>
  <c r="CH212" i="21"/>
  <c r="CH249" i="21" s="1"/>
  <c r="CH213" i="21"/>
  <c r="CH250" i="21" s="1"/>
  <c r="CH218" i="21"/>
  <c r="CH214" i="21"/>
  <c r="CH251" i="21" s="1"/>
  <c r="CH210" i="21"/>
  <c r="CH247" i="21" s="1"/>
  <c r="CH206" i="21"/>
  <c r="CH243" i="21" s="1"/>
  <c r="CH207" i="21"/>
  <c r="CH244" i="21" s="1"/>
  <c r="CH219" i="21"/>
  <c r="CH256" i="21" s="1"/>
  <c r="CH208" i="21"/>
  <c r="CH245" i="21" s="1"/>
  <c r="CH211" i="21"/>
  <c r="CH248" i="21" s="1"/>
  <c r="CH209" i="21"/>
  <c r="CH246" i="21" s="1"/>
  <c r="CH203" i="21"/>
  <c r="CH205" i="21"/>
  <c r="CH202" i="21"/>
  <c r="CP230" i="21"/>
  <c r="CP267" i="21" s="1"/>
  <c r="CP229" i="21"/>
  <c r="CP266" i="21" s="1"/>
  <c r="CP226" i="21"/>
  <c r="CP227" i="21"/>
  <c r="CP264" i="21" s="1"/>
  <c r="CP228" i="21"/>
  <c r="CP265" i="21" s="1"/>
  <c r="CP212" i="21"/>
  <c r="CP249" i="21" s="1"/>
  <c r="CP225" i="21"/>
  <c r="CP213" i="21"/>
  <c r="CP250" i="21" s="1"/>
  <c r="CP214" i="21"/>
  <c r="CP251" i="21" s="1"/>
  <c r="CP218" i="21"/>
  <c r="CP210" i="21"/>
  <c r="CP247" i="21" s="1"/>
  <c r="CP206" i="21"/>
  <c r="CP243" i="21" s="1"/>
  <c r="CP207" i="21"/>
  <c r="CP244" i="21" s="1"/>
  <c r="CP219" i="21"/>
  <c r="CP256" i="21" s="1"/>
  <c r="CP208" i="21"/>
  <c r="CP245" i="21" s="1"/>
  <c r="CP203" i="21"/>
  <c r="CP211" i="21"/>
  <c r="CP248" i="21" s="1"/>
  <c r="CP202" i="21"/>
  <c r="CP209" i="21"/>
  <c r="CP246" i="21" s="1"/>
  <c r="CP205" i="21"/>
  <c r="Z90" i="21"/>
  <c r="CJ94" i="21"/>
  <c r="CJ92" i="21"/>
  <c r="CJ90" i="21"/>
  <c r="CJ93" i="21"/>
  <c r="CJ91" i="21"/>
  <c r="CC92" i="21"/>
  <c r="CC93" i="21"/>
  <c r="CC91" i="21"/>
  <c r="CC90" i="21"/>
  <c r="CC94" i="21"/>
  <c r="CK92" i="21"/>
  <c r="CK93" i="21"/>
  <c r="CK90" i="21"/>
  <c r="CK94" i="21"/>
  <c r="CK91" i="21"/>
  <c r="CS92" i="21"/>
  <c r="CS93" i="21"/>
  <c r="CS91" i="21"/>
  <c r="CS90" i="21"/>
  <c r="CS94" i="21"/>
  <c r="Z85" i="21"/>
  <c r="Z93" i="21"/>
  <c r="Z94" i="21"/>
  <c r="Z92" i="21"/>
  <c r="Z91" i="21"/>
  <c r="BV90" i="21"/>
  <c r="BV92" i="21"/>
  <c r="BV91" i="21"/>
  <c r="BV94" i="21"/>
  <c r="BV93" i="21"/>
  <c r="CD90" i="21"/>
  <c r="CD92" i="21"/>
  <c r="CD91" i="21"/>
  <c r="CD94" i="21"/>
  <c r="CD93" i="21"/>
  <c r="CL90" i="21"/>
  <c r="CL91" i="21"/>
  <c r="CL94" i="21"/>
  <c r="CL93" i="21"/>
  <c r="CL92" i="21"/>
  <c r="CT90" i="21"/>
  <c r="CT91" i="21"/>
  <c r="CT94" i="21"/>
  <c r="CT92" i="21"/>
  <c r="CT93" i="21"/>
  <c r="CA94" i="21"/>
  <c r="CA93" i="21"/>
  <c r="CA92" i="21"/>
  <c r="CA91" i="21"/>
  <c r="CA90" i="21"/>
  <c r="CB94" i="21"/>
  <c r="CB92" i="21"/>
  <c r="CB90" i="21"/>
  <c r="CB93" i="21"/>
  <c r="CB91" i="21"/>
  <c r="BW93" i="21"/>
  <c r="BW91" i="21"/>
  <c r="BW94" i="21"/>
  <c r="BW90" i="21"/>
  <c r="BW92" i="21"/>
  <c r="CE93" i="21"/>
  <c r="CE91" i="21"/>
  <c r="CE94" i="21"/>
  <c r="CE90" i="21"/>
  <c r="CE92" i="21"/>
  <c r="CM93" i="21"/>
  <c r="CM91" i="21"/>
  <c r="CM94" i="21"/>
  <c r="CM92" i="21"/>
  <c r="CM90" i="21"/>
  <c r="CQ94" i="21"/>
  <c r="CQ93" i="21"/>
  <c r="CQ91" i="21"/>
  <c r="CQ90" i="21"/>
  <c r="CQ92" i="21"/>
  <c r="CR94" i="21"/>
  <c r="CR92" i="21"/>
  <c r="CR90" i="21"/>
  <c r="CR93" i="21"/>
  <c r="CR91" i="21"/>
  <c r="BX93" i="21"/>
  <c r="BX94" i="21"/>
  <c r="BX91" i="21"/>
  <c r="BX90" i="21"/>
  <c r="BX92" i="21"/>
  <c r="CF93" i="21"/>
  <c r="CF94" i="21"/>
  <c r="CF91" i="21"/>
  <c r="CF90" i="21"/>
  <c r="CF92" i="21"/>
  <c r="CN93" i="21"/>
  <c r="CN94" i="21"/>
  <c r="CN92" i="21"/>
  <c r="CN91" i="21"/>
  <c r="CN90" i="21"/>
  <c r="BY93" i="21"/>
  <c r="BY91" i="21"/>
  <c r="BY94" i="21"/>
  <c r="BY90" i="21"/>
  <c r="BY92" i="21"/>
  <c r="CG93" i="21"/>
  <c r="CG91" i="21"/>
  <c r="CG90" i="21"/>
  <c r="CG94" i="21"/>
  <c r="CG92" i="21"/>
  <c r="CO93" i="21"/>
  <c r="CO91" i="21"/>
  <c r="CO94" i="21"/>
  <c r="CO92" i="21"/>
  <c r="CO90" i="21"/>
  <c r="CI94" i="21"/>
  <c r="CI91" i="21"/>
  <c r="CI90" i="21"/>
  <c r="CI93" i="21"/>
  <c r="CI92" i="21"/>
  <c r="BZ94" i="21"/>
  <c r="BZ92" i="21"/>
  <c r="BZ90" i="21"/>
  <c r="BZ93" i="21"/>
  <c r="BZ91" i="21"/>
  <c r="CH94" i="21"/>
  <c r="CH92" i="21"/>
  <c r="CH91" i="21"/>
  <c r="CH90" i="21"/>
  <c r="CH93" i="21"/>
  <c r="CP91" i="21"/>
  <c r="CP94" i="21"/>
  <c r="CP92" i="21"/>
  <c r="CP93" i="21"/>
  <c r="CP90" i="21"/>
  <c r="G403" i="21"/>
  <c r="G401" i="21"/>
  <c r="G404" i="21"/>
  <c r="G402" i="21"/>
  <c r="G400" i="21"/>
  <c r="CB87" i="21"/>
  <c r="CB85" i="21"/>
  <c r="CB86" i="21"/>
  <c r="CJ87" i="21"/>
  <c r="CJ85" i="21"/>
  <c r="CJ86" i="21"/>
  <c r="CR87" i="21"/>
  <c r="CR85" i="21"/>
  <c r="CR86" i="21"/>
  <c r="CQ86" i="21"/>
  <c r="CQ87" i="21"/>
  <c r="CQ85" i="21"/>
  <c r="CC87" i="21"/>
  <c r="CC85" i="21"/>
  <c r="CC86" i="21"/>
  <c r="CK87" i="21"/>
  <c r="CK85" i="21"/>
  <c r="CK86" i="21"/>
  <c r="CS87" i="21"/>
  <c r="CS85" i="21"/>
  <c r="CS86" i="21"/>
  <c r="CA86" i="21"/>
  <c r="CA87" i="21"/>
  <c r="CA85" i="21"/>
  <c r="Z87" i="21"/>
  <c r="Z86" i="21"/>
  <c r="BV87" i="21"/>
  <c r="BV85" i="21"/>
  <c r="BV86" i="21"/>
  <c r="CD87" i="21"/>
  <c r="CD85" i="21"/>
  <c r="CD86" i="21"/>
  <c r="CL87" i="21"/>
  <c r="CL85" i="21"/>
  <c r="CL86" i="21"/>
  <c r="CT87" i="21"/>
  <c r="CT85" i="21"/>
  <c r="CT86" i="21"/>
  <c r="BW86" i="21"/>
  <c r="BW85" i="21"/>
  <c r="BW87" i="21"/>
  <c r="CE86" i="21"/>
  <c r="CE85" i="21"/>
  <c r="CE87" i="21"/>
  <c r="CM85" i="21"/>
  <c r="CM86" i="21"/>
  <c r="CM87" i="21"/>
  <c r="BX85" i="21"/>
  <c r="BX86" i="21"/>
  <c r="BX87" i="21"/>
  <c r="CF85" i="21"/>
  <c r="CF86" i="21"/>
  <c r="CF87" i="21"/>
  <c r="CN85" i="21"/>
  <c r="CN86" i="21"/>
  <c r="CN87" i="21"/>
  <c r="CI86" i="21"/>
  <c r="CI87" i="21"/>
  <c r="CI85" i="21"/>
  <c r="BY86" i="21"/>
  <c r="BY87" i="21"/>
  <c r="BY85" i="21"/>
  <c r="CG86" i="21"/>
  <c r="CG87" i="21"/>
  <c r="CG85" i="21"/>
  <c r="CO86" i="21"/>
  <c r="CO87" i="21"/>
  <c r="CO85" i="21"/>
  <c r="BZ86" i="21"/>
  <c r="BZ87" i="21"/>
  <c r="BZ85" i="21"/>
  <c r="CH86" i="21"/>
  <c r="CH87" i="21"/>
  <c r="CH85" i="21"/>
  <c r="CP86" i="21"/>
  <c r="CP87" i="21"/>
  <c r="CP85" i="21"/>
  <c r="G396" i="21"/>
  <c r="G397" i="21"/>
  <c r="G395" i="21"/>
  <c r="CB262" i="21"/>
  <c r="CJ262" i="21"/>
  <c r="CR262" i="21"/>
  <c r="CC262" i="21"/>
  <c r="CK262" i="21"/>
  <c r="CS262" i="21"/>
  <c r="BV262" i="21"/>
  <c r="CD262" i="21"/>
  <c r="CL262" i="21"/>
  <c r="CT262" i="21"/>
  <c r="CA262" i="21"/>
  <c r="BW262" i="21"/>
  <c r="CE262" i="21"/>
  <c r="CM262" i="21"/>
  <c r="BX262" i="21"/>
  <c r="CF262" i="21"/>
  <c r="CN262" i="21"/>
  <c r="CI262" i="21"/>
  <c r="BY262" i="21"/>
  <c r="CG262" i="21"/>
  <c r="CO262" i="21"/>
  <c r="CQ262" i="21"/>
  <c r="BZ262" i="21"/>
  <c r="CH262" i="21"/>
  <c r="CP262" i="21"/>
  <c r="CB13" i="21"/>
  <c r="CB255" i="21"/>
  <c r="CB83" i="21"/>
  <c r="CB12" i="21"/>
  <c r="CJ13" i="21"/>
  <c r="CJ255" i="21"/>
  <c r="CJ83" i="21"/>
  <c r="CJ12" i="21"/>
  <c r="CR13" i="21"/>
  <c r="CR255" i="21"/>
  <c r="CR83" i="21"/>
  <c r="CR12" i="21"/>
  <c r="CC255" i="21"/>
  <c r="CC83" i="21"/>
  <c r="CC12" i="21"/>
  <c r="CC13" i="21"/>
  <c r="CK255" i="21"/>
  <c r="CK13" i="21"/>
  <c r="CK83" i="21"/>
  <c r="CK12" i="21"/>
  <c r="CS255" i="21"/>
  <c r="CS83" i="21"/>
  <c r="CS12" i="21"/>
  <c r="CS13" i="21"/>
  <c r="Z83" i="21"/>
  <c r="Z17" i="21"/>
  <c r="Z13" i="21"/>
  <c r="Z12" i="21"/>
  <c r="BV83" i="21"/>
  <c r="BV12" i="21"/>
  <c r="BV255" i="21"/>
  <c r="BV13" i="21"/>
  <c r="CD83" i="21"/>
  <c r="CD12" i="21"/>
  <c r="CD255" i="21"/>
  <c r="CD13" i="21"/>
  <c r="CL83" i="21"/>
  <c r="CL12" i="21"/>
  <c r="CL255" i="21"/>
  <c r="CL13" i="21"/>
  <c r="CT83" i="21"/>
  <c r="CT12" i="21"/>
  <c r="CT13" i="21"/>
  <c r="CT255" i="21"/>
  <c r="CQ13" i="21"/>
  <c r="CQ255" i="21"/>
  <c r="CQ83" i="21"/>
  <c r="CQ12" i="21"/>
  <c r="BW83" i="21"/>
  <c r="BW13" i="21"/>
  <c r="BW255" i="21"/>
  <c r="BW12" i="21"/>
  <c r="CE83" i="21"/>
  <c r="CE12" i="21"/>
  <c r="CE255" i="21"/>
  <c r="CE13" i="21"/>
  <c r="CM12" i="21"/>
  <c r="CM83" i="21"/>
  <c r="CM13" i="21"/>
  <c r="CM255" i="21"/>
  <c r="CA13" i="21"/>
  <c r="CA255" i="21"/>
  <c r="CA83" i="21"/>
  <c r="CA12" i="21"/>
  <c r="BX13" i="21"/>
  <c r="BX83" i="21"/>
  <c r="BX12" i="21"/>
  <c r="BX255" i="21"/>
  <c r="CF13" i="21"/>
  <c r="CF255" i="21"/>
  <c r="CF83" i="21"/>
  <c r="CF12" i="21"/>
  <c r="CN13" i="21"/>
  <c r="CN83" i="21"/>
  <c r="CN12" i="21"/>
  <c r="CN255" i="21"/>
  <c r="CI13" i="21"/>
  <c r="CI255" i="21"/>
  <c r="CI83" i="21"/>
  <c r="CI12" i="21"/>
  <c r="BY13" i="21"/>
  <c r="BY255" i="21"/>
  <c r="BY83" i="21"/>
  <c r="BY12" i="21"/>
  <c r="CG13" i="21"/>
  <c r="CG255" i="21"/>
  <c r="CG83" i="21"/>
  <c r="CG12" i="21"/>
  <c r="CO13" i="21"/>
  <c r="CO255" i="21"/>
  <c r="CO83" i="21"/>
  <c r="CO12" i="21"/>
  <c r="BZ13" i="21"/>
  <c r="BZ255" i="21"/>
  <c r="BZ83" i="21"/>
  <c r="BZ12" i="21"/>
  <c r="CH13" i="21"/>
  <c r="CH255" i="21"/>
  <c r="CH83" i="21"/>
  <c r="CH12" i="21"/>
  <c r="CP13" i="21"/>
  <c r="CP255" i="21"/>
  <c r="CP83" i="21"/>
  <c r="CP12" i="21"/>
  <c r="G323" i="21"/>
  <c r="G322" i="21"/>
  <c r="G378" i="21"/>
  <c r="G69" i="21"/>
  <c r="G379" i="21"/>
  <c r="G68" i="21"/>
  <c r="G390" i="21"/>
  <c r="G388" i="21"/>
  <c r="G389" i="21"/>
  <c r="G386" i="21"/>
  <c r="G391" i="21"/>
  <c r="Z7" i="3"/>
  <c r="Z155" i="3" s="1"/>
  <c r="F25" i="3"/>
  <c r="CA60" i="21"/>
  <c r="CA370" i="21" s="1"/>
  <c r="CA61" i="21"/>
  <c r="CB60" i="21"/>
  <c r="CB370" i="21" s="1"/>
  <c r="CB61" i="21"/>
  <c r="CC60" i="21"/>
  <c r="CC370" i="21" s="1"/>
  <c r="CC61" i="21"/>
  <c r="Z60" i="21"/>
  <c r="Z370" i="21" s="1"/>
  <c r="Z61" i="21"/>
  <c r="BV60" i="21"/>
  <c r="BV370" i="21" s="1"/>
  <c r="BV61" i="21"/>
  <c r="CD60" i="21"/>
  <c r="CD370" i="21" s="1"/>
  <c r="CD61" i="21"/>
  <c r="CL60" i="21"/>
  <c r="CL370" i="21" s="1"/>
  <c r="CL61" i="21"/>
  <c r="CT60" i="21"/>
  <c r="CT370" i="21" s="1"/>
  <c r="CT61" i="21"/>
  <c r="CR60" i="21"/>
  <c r="CR370" i="21" s="1"/>
  <c r="CR61" i="21"/>
  <c r="BW60" i="21"/>
  <c r="BW370" i="21" s="1"/>
  <c r="BW61" i="21"/>
  <c r="CE60" i="21"/>
  <c r="CE370" i="21" s="1"/>
  <c r="CE61" i="21"/>
  <c r="CM60" i="21"/>
  <c r="CM370" i="21" s="1"/>
  <c r="CM61" i="21"/>
  <c r="CQ60" i="21"/>
  <c r="CQ370" i="21" s="1"/>
  <c r="CQ61" i="21"/>
  <c r="BX60" i="21"/>
  <c r="BX370" i="21" s="1"/>
  <c r="BX61" i="21"/>
  <c r="CF60" i="21"/>
  <c r="CF370" i="21" s="1"/>
  <c r="CF61" i="21"/>
  <c r="CN60" i="21"/>
  <c r="CN370" i="21" s="1"/>
  <c r="CN61" i="21"/>
  <c r="CJ60" i="21"/>
  <c r="CJ370" i="21" s="1"/>
  <c r="CJ61" i="21"/>
  <c r="CS60" i="21"/>
  <c r="CS370" i="21" s="1"/>
  <c r="CS61" i="21"/>
  <c r="BY60" i="21"/>
  <c r="BY370" i="21" s="1"/>
  <c r="BY61" i="21"/>
  <c r="CG60" i="21"/>
  <c r="CG370" i="21" s="1"/>
  <c r="CG61" i="21"/>
  <c r="CO60" i="21"/>
  <c r="CO370" i="21" s="1"/>
  <c r="CO61" i="21"/>
  <c r="CI60" i="21"/>
  <c r="CI370" i="21" s="1"/>
  <c r="CI61" i="21"/>
  <c r="CK60" i="21"/>
  <c r="CK370" i="21" s="1"/>
  <c r="CK61" i="21"/>
  <c r="BZ60" i="21"/>
  <c r="BZ370" i="21" s="1"/>
  <c r="BZ61" i="21"/>
  <c r="CH60" i="21"/>
  <c r="CH370" i="21" s="1"/>
  <c r="CH61" i="21"/>
  <c r="CP60" i="21"/>
  <c r="CP370" i="21" s="1"/>
  <c r="CP61" i="21"/>
  <c r="CI69" i="21"/>
  <c r="CI68" i="21"/>
  <c r="CI378" i="21" s="1"/>
  <c r="CB69" i="21"/>
  <c r="CB68" i="21"/>
  <c r="CJ69" i="21"/>
  <c r="CJ68" i="21"/>
  <c r="CJ378" i="21" s="1"/>
  <c r="CR69" i="21"/>
  <c r="CR68" i="21"/>
  <c r="CR378" i="21" s="1"/>
  <c r="CS69" i="21"/>
  <c r="CS68" i="21"/>
  <c r="Z69" i="21"/>
  <c r="Z68" i="21"/>
  <c r="BV68" i="21"/>
  <c r="BV378" i="21" s="1"/>
  <c r="BV69" i="21"/>
  <c r="CD68" i="21"/>
  <c r="CD378" i="21" s="1"/>
  <c r="CD69" i="21"/>
  <c r="CL68" i="21"/>
  <c r="CL69" i="21"/>
  <c r="CT68" i="21"/>
  <c r="CT378" i="21" s="1"/>
  <c r="CT69" i="21"/>
  <c r="CC69" i="21"/>
  <c r="CC68" i="21"/>
  <c r="CC378" i="21" s="1"/>
  <c r="BW68" i="21"/>
  <c r="BW69" i="21"/>
  <c r="CE68" i="21"/>
  <c r="CE378" i="21" s="1"/>
  <c r="CE69" i="21"/>
  <c r="CM68" i="21"/>
  <c r="CM69" i="21"/>
  <c r="BX68" i="21"/>
  <c r="BX69" i="21"/>
  <c r="CF69" i="21"/>
  <c r="CF68" i="21"/>
  <c r="CN69" i="21"/>
  <c r="CN68" i="21"/>
  <c r="CN378" i="21" s="1"/>
  <c r="CQ69" i="21"/>
  <c r="CQ68" i="21"/>
  <c r="CK69" i="21"/>
  <c r="CK68" i="21"/>
  <c r="CK378" i="21" s="1"/>
  <c r="BY69" i="21"/>
  <c r="BY68" i="21"/>
  <c r="CG69" i="21"/>
  <c r="CG68" i="21"/>
  <c r="CO69" i="21"/>
  <c r="CO68" i="21"/>
  <c r="CO378" i="21" s="1"/>
  <c r="CA69" i="21"/>
  <c r="CA68" i="21"/>
  <c r="CA378" i="21" s="1"/>
  <c r="BZ69" i="21"/>
  <c r="BZ68" i="21"/>
  <c r="BZ378" i="21" s="1"/>
  <c r="CH69" i="21"/>
  <c r="CH68" i="21"/>
  <c r="CH378" i="21" s="1"/>
  <c r="CP69" i="21"/>
  <c r="CP68" i="21"/>
  <c r="CP378" i="21" s="1"/>
  <c r="CD242" i="21"/>
  <c r="BW242" i="21"/>
  <c r="CE242" i="21"/>
  <c r="CM242" i="21"/>
  <c r="CR242" i="21"/>
  <c r="CT242" i="21"/>
  <c r="BX242" i="21"/>
  <c r="CF242" i="21"/>
  <c r="CN242" i="21"/>
  <c r="CB242" i="21"/>
  <c r="CK242" i="21"/>
  <c r="BY242" i="21"/>
  <c r="CG242" i="21"/>
  <c r="CO242" i="21"/>
  <c r="CL242" i="21"/>
  <c r="BZ242" i="21"/>
  <c r="CH242" i="21"/>
  <c r="CP242" i="21"/>
  <c r="CJ242" i="21"/>
  <c r="CC242" i="21"/>
  <c r="CS242" i="21"/>
  <c r="BV242" i="21"/>
  <c r="CA242" i="21"/>
  <c r="CI242" i="21"/>
  <c r="CQ242" i="21"/>
  <c r="CA81" i="21"/>
  <c r="CA391" i="21" s="1"/>
  <c r="CA76" i="21"/>
  <c r="CA386" i="21" s="1"/>
  <c r="CA78" i="21"/>
  <c r="CA388" i="21" s="1"/>
  <c r="CA80" i="21"/>
  <c r="CA390" i="21" s="1"/>
  <c r="CA79" i="21"/>
  <c r="CA389" i="21" s="1"/>
  <c r="CI81" i="21"/>
  <c r="CI391" i="21" s="1"/>
  <c r="CI79" i="21"/>
  <c r="CI389" i="21" s="1"/>
  <c r="CI76" i="21"/>
  <c r="CI386" i="21" s="1"/>
  <c r="CI78" i="21"/>
  <c r="CI388" i="21" s="1"/>
  <c r="CI80" i="21"/>
  <c r="CI390" i="21" s="1"/>
  <c r="CQ81" i="21"/>
  <c r="CQ391" i="21" s="1"/>
  <c r="CQ79" i="21"/>
  <c r="CQ389" i="21" s="1"/>
  <c r="CQ76" i="21"/>
  <c r="CQ386" i="21" s="1"/>
  <c r="CQ78" i="21"/>
  <c r="CQ388" i="21" s="1"/>
  <c r="CQ80" i="21"/>
  <c r="CQ390" i="21" s="1"/>
  <c r="CP80" i="21"/>
  <c r="CP390" i="21" s="1"/>
  <c r="CP79" i="21"/>
  <c r="CP389" i="21" s="1"/>
  <c r="CP76" i="21"/>
  <c r="CP386" i="21" s="1"/>
  <c r="CP78" i="21"/>
  <c r="CP388" i="21" s="1"/>
  <c r="CP81" i="21"/>
  <c r="CP391" i="21" s="1"/>
  <c r="CC78" i="21"/>
  <c r="CC388" i="21" s="1"/>
  <c r="CC80" i="21"/>
  <c r="CC390" i="21" s="1"/>
  <c r="CC76" i="21"/>
  <c r="CC386" i="21" s="1"/>
  <c r="CC79" i="21"/>
  <c r="CC389" i="21" s="1"/>
  <c r="CC81" i="21"/>
  <c r="CC391" i="21" s="1"/>
  <c r="CK81" i="21"/>
  <c r="CK391" i="21" s="1"/>
  <c r="CK78" i="21"/>
  <c r="CK388" i="21" s="1"/>
  <c r="CK80" i="21"/>
  <c r="CK390" i="21" s="1"/>
  <c r="CK79" i="21"/>
  <c r="CK389" i="21" s="1"/>
  <c r="CK76" i="21"/>
  <c r="CK386" i="21" s="1"/>
  <c r="CS78" i="21"/>
  <c r="CS388" i="21" s="1"/>
  <c r="CS76" i="21"/>
  <c r="CS386" i="21" s="1"/>
  <c r="CS81" i="21"/>
  <c r="CS391" i="21" s="1"/>
  <c r="CS80" i="21"/>
  <c r="CS390" i="21" s="1"/>
  <c r="CS79" i="21"/>
  <c r="CS389" i="21" s="1"/>
  <c r="Z81" i="21"/>
  <c r="Z80" i="21"/>
  <c r="Z79" i="21"/>
  <c r="Z78" i="21"/>
  <c r="Z76" i="21"/>
  <c r="BV81" i="21"/>
  <c r="BV391" i="21" s="1"/>
  <c r="BV80" i="21"/>
  <c r="BV390" i="21" s="1"/>
  <c r="BV79" i="21"/>
  <c r="BV389" i="21" s="1"/>
  <c r="BV76" i="21"/>
  <c r="BV386" i="21" s="1"/>
  <c r="BV78" i="21"/>
  <c r="BV388" i="21" s="1"/>
  <c r="CD81" i="21"/>
  <c r="CD391" i="21" s="1"/>
  <c r="CD79" i="21"/>
  <c r="CD389" i="21" s="1"/>
  <c r="CD80" i="21"/>
  <c r="CD390" i="21" s="1"/>
  <c r="CD78" i="21"/>
  <c r="CD388" i="21" s="1"/>
  <c r="CD76" i="21"/>
  <c r="CD386" i="21" s="1"/>
  <c r="CL81" i="21"/>
  <c r="CL391" i="21" s="1"/>
  <c r="CL79" i="21"/>
  <c r="CL389" i="21" s="1"/>
  <c r="CL80" i="21"/>
  <c r="CL390" i="21" s="1"/>
  <c r="CL78" i="21"/>
  <c r="CL388" i="21" s="1"/>
  <c r="CL76" i="21"/>
  <c r="CL386" i="21" s="1"/>
  <c r="CT81" i="21"/>
  <c r="CT391" i="21" s="1"/>
  <c r="CT79" i="21"/>
  <c r="CT389" i="21" s="1"/>
  <c r="CT78" i="21"/>
  <c r="CT388" i="21" s="1"/>
  <c r="CT80" i="21"/>
  <c r="CT390" i="21" s="1"/>
  <c r="CT76" i="21"/>
  <c r="CT386" i="21" s="1"/>
  <c r="CR76" i="21"/>
  <c r="CR386" i="21" s="1"/>
  <c r="CR78" i="21"/>
  <c r="CR388" i="21" s="1"/>
  <c r="CR81" i="21"/>
  <c r="CR391" i="21" s="1"/>
  <c r="CR79" i="21"/>
  <c r="CR389" i="21" s="1"/>
  <c r="CR80" i="21"/>
  <c r="CR390" i="21" s="1"/>
  <c r="BW80" i="21"/>
  <c r="BW390" i="21" s="1"/>
  <c r="BW79" i="21"/>
  <c r="BW389" i="21" s="1"/>
  <c r="BW81" i="21"/>
  <c r="BW391" i="21" s="1"/>
  <c r="BW76" i="21"/>
  <c r="BW386" i="21" s="1"/>
  <c r="BW78" i="21"/>
  <c r="BW388" i="21" s="1"/>
  <c r="CE80" i="21"/>
  <c r="CE390" i="21" s="1"/>
  <c r="CE79" i="21"/>
  <c r="CE389" i="21" s="1"/>
  <c r="CE81" i="21"/>
  <c r="CE391" i="21" s="1"/>
  <c r="CE76" i="21"/>
  <c r="CE386" i="21" s="1"/>
  <c r="CE78" i="21"/>
  <c r="CE388" i="21" s="1"/>
  <c r="CM80" i="21"/>
  <c r="CM390" i="21" s="1"/>
  <c r="CM81" i="21"/>
  <c r="CM391" i="21" s="1"/>
  <c r="CM79" i="21"/>
  <c r="CM389" i="21" s="1"/>
  <c r="CM78" i="21"/>
  <c r="CM388" i="21" s="1"/>
  <c r="CM76" i="21"/>
  <c r="CM386" i="21" s="1"/>
  <c r="BZ80" i="21"/>
  <c r="BZ390" i="21" s="1"/>
  <c r="BZ81" i="21"/>
  <c r="BZ391" i="21" s="1"/>
  <c r="BZ79" i="21"/>
  <c r="BZ389" i="21" s="1"/>
  <c r="BZ76" i="21"/>
  <c r="BZ386" i="21" s="1"/>
  <c r="BZ78" i="21"/>
  <c r="BZ388" i="21" s="1"/>
  <c r="CH80" i="21"/>
  <c r="CH390" i="21" s="1"/>
  <c r="CH79" i="21"/>
  <c r="CH389" i="21" s="1"/>
  <c r="CH81" i="21"/>
  <c r="CH391" i="21" s="1"/>
  <c r="CH76" i="21"/>
  <c r="CH386" i="21" s="1"/>
  <c r="CH78" i="21"/>
  <c r="CH388" i="21" s="1"/>
  <c r="CJ76" i="21"/>
  <c r="CJ386" i="21" s="1"/>
  <c r="CJ81" i="21"/>
  <c r="CJ391" i="21" s="1"/>
  <c r="CJ78" i="21"/>
  <c r="CJ388" i="21" s="1"/>
  <c r="CJ80" i="21"/>
  <c r="CJ390" i="21" s="1"/>
  <c r="CJ79" i="21"/>
  <c r="CJ389" i="21" s="1"/>
  <c r="BX79" i="21"/>
  <c r="BX389" i="21" s="1"/>
  <c r="BX81" i="21"/>
  <c r="BX391" i="21" s="1"/>
  <c r="BX76" i="21"/>
  <c r="BX386" i="21" s="1"/>
  <c r="BX78" i="21"/>
  <c r="BX388" i="21" s="1"/>
  <c r="BX80" i="21"/>
  <c r="BX390" i="21" s="1"/>
  <c r="CF79" i="21"/>
  <c r="CF389" i="21" s="1"/>
  <c r="CF80" i="21"/>
  <c r="CF390" i="21" s="1"/>
  <c r="CF81" i="21"/>
  <c r="CF391" i="21" s="1"/>
  <c r="CF76" i="21"/>
  <c r="CF386" i="21" s="1"/>
  <c r="CF78" i="21"/>
  <c r="CF388" i="21" s="1"/>
  <c r="CN80" i="21"/>
  <c r="CN390" i="21" s="1"/>
  <c r="CN79" i="21"/>
  <c r="CN389" i="21" s="1"/>
  <c r="CN76" i="21"/>
  <c r="CN386" i="21" s="1"/>
  <c r="CN78" i="21"/>
  <c r="CN388" i="21" s="1"/>
  <c r="CN81" i="21"/>
  <c r="CN391" i="21" s="1"/>
  <c r="CB76" i="21"/>
  <c r="CB386" i="21" s="1"/>
  <c r="CB78" i="21"/>
  <c r="CB388" i="21" s="1"/>
  <c r="CB80" i="21"/>
  <c r="CB390" i="21" s="1"/>
  <c r="CB81" i="21"/>
  <c r="CB391" i="21" s="1"/>
  <c r="CB79" i="21"/>
  <c r="CB389" i="21" s="1"/>
  <c r="BY79" i="21"/>
  <c r="BY389" i="21" s="1"/>
  <c r="BY81" i="21"/>
  <c r="BY391" i="21" s="1"/>
  <c r="BY76" i="21"/>
  <c r="BY386" i="21" s="1"/>
  <c r="BY78" i="21"/>
  <c r="BY388" i="21" s="1"/>
  <c r="BY80" i="21"/>
  <c r="BY390" i="21" s="1"/>
  <c r="CG79" i="21"/>
  <c r="CG389" i="21" s="1"/>
  <c r="CG76" i="21"/>
  <c r="CG386" i="21" s="1"/>
  <c r="CG81" i="21"/>
  <c r="CG391" i="21" s="1"/>
  <c r="CG78" i="21"/>
  <c r="CG388" i="21" s="1"/>
  <c r="CG80" i="21"/>
  <c r="CG390" i="21" s="1"/>
  <c r="CO76" i="21"/>
  <c r="CO386" i="21" s="1"/>
  <c r="CO80" i="21"/>
  <c r="CO390" i="21" s="1"/>
  <c r="CO79" i="21"/>
  <c r="CO389" i="21" s="1"/>
  <c r="CO78" i="21"/>
  <c r="CO388" i="21" s="1"/>
  <c r="CO81" i="21"/>
  <c r="CO391" i="21" s="1"/>
  <c r="CA55" i="21"/>
  <c r="CA54" i="21"/>
  <c r="CA53" i="21"/>
  <c r="CA52" i="21"/>
  <c r="CA58" i="21"/>
  <c r="CA57" i="21"/>
  <c r="CA50" i="21"/>
  <c r="CA56" i="21"/>
  <c r="CA51" i="21"/>
  <c r="CI55" i="21"/>
  <c r="CI54" i="21"/>
  <c r="CI53" i="21"/>
  <c r="CI58" i="21"/>
  <c r="CI52" i="21"/>
  <c r="CI57" i="21"/>
  <c r="CI50" i="21"/>
  <c r="CI56" i="21"/>
  <c r="CI51" i="21"/>
  <c r="CQ58" i="21"/>
  <c r="CQ55" i="21"/>
  <c r="CQ54" i="21"/>
  <c r="CQ53" i="21"/>
  <c r="CQ52" i="21"/>
  <c r="CQ57" i="21"/>
  <c r="CQ50" i="21"/>
  <c r="CQ51" i="21"/>
  <c r="CQ56" i="21"/>
  <c r="BZ58" i="21"/>
  <c r="BZ56" i="21"/>
  <c r="BZ55" i="21"/>
  <c r="BZ54" i="21"/>
  <c r="BZ53" i="21"/>
  <c r="BZ51" i="21"/>
  <c r="BZ50" i="21"/>
  <c r="BZ57" i="21"/>
  <c r="BZ52" i="21"/>
  <c r="CC58" i="21"/>
  <c r="CC53" i="21"/>
  <c r="CC52" i="21"/>
  <c r="CC55" i="21"/>
  <c r="CC54" i="21"/>
  <c r="CC56" i="21"/>
  <c r="CC50" i="21"/>
  <c r="CC57" i="21"/>
  <c r="CC51" i="21"/>
  <c r="CK58" i="21"/>
  <c r="CK53" i="21"/>
  <c r="CK52" i="21"/>
  <c r="CK55" i="21"/>
  <c r="CK57" i="21"/>
  <c r="CK56" i="21"/>
  <c r="CK50" i="21"/>
  <c r="CK54" i="21"/>
  <c r="CK51" i="21"/>
  <c r="CS58" i="21"/>
  <c r="CS53" i="21"/>
  <c r="CS52" i="21"/>
  <c r="CS51" i="21"/>
  <c r="CS55" i="21"/>
  <c r="CS54" i="21"/>
  <c r="CS56" i="21"/>
  <c r="CS50" i="21"/>
  <c r="CS57" i="21"/>
  <c r="CB58" i="21"/>
  <c r="CB54" i="21"/>
  <c r="CB53" i="21"/>
  <c r="CB52" i="21"/>
  <c r="CB56" i="21"/>
  <c r="CB57" i="21"/>
  <c r="CB51" i="21"/>
  <c r="CB55" i="21"/>
  <c r="CB50" i="21"/>
  <c r="Z52" i="21"/>
  <c r="Z58" i="21"/>
  <c r="Z57" i="21"/>
  <c r="Z55" i="21"/>
  <c r="Z53" i="21"/>
  <c r="Z51" i="21"/>
  <c r="Z50" i="21"/>
  <c r="Z54" i="21"/>
  <c r="Z56" i="21"/>
  <c r="BV52" i="21"/>
  <c r="BV58" i="21"/>
  <c r="BV57" i="21"/>
  <c r="BV54" i="21"/>
  <c r="BV56" i="21"/>
  <c r="BV53" i="21"/>
  <c r="BV51" i="21"/>
  <c r="BV55" i="21"/>
  <c r="BV50" i="21"/>
  <c r="CD58" i="21"/>
  <c r="CD52" i="21"/>
  <c r="CD57" i="21"/>
  <c r="CD54" i="21"/>
  <c r="CD56" i="21"/>
  <c r="CD53" i="21"/>
  <c r="CD55" i="21"/>
  <c r="CD51" i="21"/>
  <c r="CD50" i="21"/>
  <c r="CL58" i="21"/>
  <c r="CL52" i="21"/>
  <c r="CL51" i="21"/>
  <c r="CL57" i="21"/>
  <c r="CL54" i="21"/>
  <c r="CL55" i="21"/>
  <c r="CL53" i="21"/>
  <c r="CL50" i="21"/>
  <c r="CL56" i="21"/>
  <c r="CT58" i="21"/>
  <c r="CT52" i="21"/>
  <c r="CT51" i="21"/>
  <c r="CT57" i="21"/>
  <c r="CT54" i="21"/>
  <c r="CT53" i="21"/>
  <c r="CT56" i="21"/>
  <c r="CT55" i="21"/>
  <c r="CT50" i="21"/>
  <c r="CH58" i="21"/>
  <c r="CH56" i="21"/>
  <c r="CH55" i="21"/>
  <c r="CH54" i="21"/>
  <c r="CH53" i="21"/>
  <c r="CH51" i="21"/>
  <c r="CH52" i="21"/>
  <c r="CH50" i="21"/>
  <c r="CH57" i="21"/>
  <c r="CR58" i="21"/>
  <c r="CR54" i="21"/>
  <c r="CR53" i="21"/>
  <c r="CR52" i="21"/>
  <c r="CR51" i="21"/>
  <c r="CR56" i="21"/>
  <c r="CR57" i="21"/>
  <c r="CR55" i="21"/>
  <c r="CR50" i="21"/>
  <c r="BW58" i="21"/>
  <c r="BW57" i="21"/>
  <c r="BW56" i="21"/>
  <c r="BW52" i="21"/>
  <c r="BW54" i="21"/>
  <c r="BW53" i="21"/>
  <c r="BW51" i="21"/>
  <c r="BW50" i="21"/>
  <c r="BW55" i="21"/>
  <c r="CE58" i="21"/>
  <c r="CE57" i="21"/>
  <c r="CE56" i="21"/>
  <c r="CE55" i="21"/>
  <c r="CE51" i="21"/>
  <c r="CE52" i="21"/>
  <c r="CE50" i="21"/>
  <c r="CE53" i="21"/>
  <c r="CE54" i="21"/>
  <c r="CM58" i="21"/>
  <c r="CM51" i="21"/>
  <c r="CM57" i="21"/>
  <c r="CM56" i="21"/>
  <c r="CM55" i="21"/>
  <c r="CM52" i="21"/>
  <c r="CM53" i="21"/>
  <c r="CM54" i="21"/>
  <c r="CM50" i="21"/>
  <c r="BX58" i="21"/>
  <c r="BX57" i="21"/>
  <c r="BX56" i="21"/>
  <c r="BX55" i="21"/>
  <c r="BX54" i="21"/>
  <c r="BX53" i="21"/>
  <c r="BX51" i="21"/>
  <c r="BX50" i="21"/>
  <c r="BX52" i="21"/>
  <c r="CF57" i="21"/>
  <c r="CF56" i="21"/>
  <c r="CF55" i="21"/>
  <c r="CF51" i="21"/>
  <c r="CF58" i="21"/>
  <c r="CF52" i="21"/>
  <c r="CF50" i="21"/>
  <c r="CF54" i="21"/>
  <c r="CF53" i="21"/>
  <c r="CN57" i="21"/>
  <c r="CN58" i="21"/>
  <c r="CN56" i="21"/>
  <c r="CN55" i="21"/>
  <c r="CN53" i="21"/>
  <c r="CN54" i="21"/>
  <c r="CN50" i="21"/>
  <c r="CN51" i="21"/>
  <c r="CN52" i="21"/>
  <c r="CP58" i="21"/>
  <c r="CP56" i="21"/>
  <c r="CP55" i="21"/>
  <c r="CP54" i="21"/>
  <c r="CP53" i="21"/>
  <c r="CP57" i="21"/>
  <c r="CP50" i="21"/>
  <c r="CP51" i="21"/>
  <c r="CP52" i="21"/>
  <c r="CJ58" i="21"/>
  <c r="CJ54" i="21"/>
  <c r="CJ53" i="21"/>
  <c r="CJ52" i="21"/>
  <c r="CJ56" i="21"/>
  <c r="CJ55" i="21"/>
  <c r="CJ57" i="21"/>
  <c r="CJ51" i="21"/>
  <c r="CJ50" i="21"/>
  <c r="BY57" i="21"/>
  <c r="BY56" i="21"/>
  <c r="BY55" i="21"/>
  <c r="BY54" i="21"/>
  <c r="BY53" i="21"/>
  <c r="BY51" i="21"/>
  <c r="BY50" i="21"/>
  <c r="BY58" i="21"/>
  <c r="BY52" i="21"/>
  <c r="CG57" i="21"/>
  <c r="CG56" i="21"/>
  <c r="CG55" i="21"/>
  <c r="CG54" i="21"/>
  <c r="CG51" i="21"/>
  <c r="CG58" i="21"/>
  <c r="CG52" i="21"/>
  <c r="CG50" i="21"/>
  <c r="CG53" i="21"/>
  <c r="CO57" i="21"/>
  <c r="CO58" i="21"/>
  <c r="CO56" i="21"/>
  <c r="CO55" i="21"/>
  <c r="CO54" i="21"/>
  <c r="CO53" i="21"/>
  <c r="CO50" i="21"/>
  <c r="CO51" i="21"/>
  <c r="CO52" i="21"/>
  <c r="CA24" i="21"/>
  <c r="CA25" i="21"/>
  <c r="CA26" i="21"/>
  <c r="CA27" i="21"/>
  <c r="CA28" i="21"/>
  <c r="CA31" i="21"/>
  <c r="CA32" i="21"/>
  <c r="CA33" i="21"/>
  <c r="CA34" i="21"/>
  <c r="CA35" i="21"/>
  <c r="CA36" i="21"/>
  <c r="CA39" i="21"/>
  <c r="CA40" i="21"/>
  <c r="CA41" i="21"/>
  <c r="CA42" i="21"/>
  <c r="CA43" i="21"/>
  <c r="CA44" i="21"/>
  <c r="CA45" i="21"/>
  <c r="CA46" i="21"/>
  <c r="CA47" i="21"/>
  <c r="CI24" i="21"/>
  <c r="CI25" i="21"/>
  <c r="CI26" i="21"/>
  <c r="CI27" i="21"/>
  <c r="CI28" i="21"/>
  <c r="CI31" i="21"/>
  <c r="CI32" i="21"/>
  <c r="CI33" i="21"/>
  <c r="CI34" i="21"/>
  <c r="CI35" i="21"/>
  <c r="CI36" i="21"/>
  <c r="CI39" i="21"/>
  <c r="CI40" i="21"/>
  <c r="CI41" i="21"/>
  <c r="CI42" i="21"/>
  <c r="CI43" i="21"/>
  <c r="CI44" i="21"/>
  <c r="CI45" i="21"/>
  <c r="CI46" i="21"/>
  <c r="CI47" i="21"/>
  <c r="CQ24" i="21"/>
  <c r="CQ25" i="21"/>
  <c r="CQ26" i="21"/>
  <c r="CQ27" i="21"/>
  <c r="CQ28" i="21"/>
  <c r="CQ31" i="21"/>
  <c r="CQ32" i="21"/>
  <c r="CQ33" i="21"/>
  <c r="CQ34" i="21"/>
  <c r="CQ35" i="21"/>
  <c r="CQ36" i="21"/>
  <c r="CQ39" i="21"/>
  <c r="CQ40" i="21"/>
  <c r="CQ41" i="21"/>
  <c r="CQ42" i="21"/>
  <c r="CQ43" i="21"/>
  <c r="CQ44" i="21"/>
  <c r="CQ45" i="21"/>
  <c r="CQ46" i="21"/>
  <c r="CQ47" i="21"/>
  <c r="CB24" i="21"/>
  <c r="CB28" i="21"/>
  <c r="CB25" i="21"/>
  <c r="CB32" i="21"/>
  <c r="CB33" i="21"/>
  <c r="CB34" i="21"/>
  <c r="CB35" i="21"/>
  <c r="CB36" i="21"/>
  <c r="CB39" i="21"/>
  <c r="CB26" i="21"/>
  <c r="CB31" i="21"/>
  <c r="CB27" i="21"/>
  <c r="CB47" i="21"/>
  <c r="CB40" i="21"/>
  <c r="CB43" i="21"/>
  <c r="CB45" i="21"/>
  <c r="CB41" i="21"/>
  <c r="CB42" i="21"/>
  <c r="CB44" i="21"/>
  <c r="CB46" i="21"/>
  <c r="CJ27" i="21"/>
  <c r="CJ24" i="21"/>
  <c r="CJ28" i="21"/>
  <c r="CJ32" i="21"/>
  <c r="CJ33" i="21"/>
  <c r="CJ34" i="21"/>
  <c r="CJ35" i="21"/>
  <c r="CJ36" i="21"/>
  <c r="CJ39" i="21"/>
  <c r="CJ25" i="21"/>
  <c r="CJ26" i="21"/>
  <c r="CJ31" i="21"/>
  <c r="CJ45" i="21"/>
  <c r="CJ42" i="21"/>
  <c r="CJ44" i="21"/>
  <c r="CJ46" i="21"/>
  <c r="CJ47" i="21"/>
  <c r="CJ40" i="21"/>
  <c r="CJ41" i="21"/>
  <c r="CJ43" i="21"/>
  <c r="CR26" i="21"/>
  <c r="CR31" i="21"/>
  <c r="CR27" i="21"/>
  <c r="CR32" i="21"/>
  <c r="CR33" i="21"/>
  <c r="CR34" i="21"/>
  <c r="CR35" i="21"/>
  <c r="CR36" i="21"/>
  <c r="CR39" i="21"/>
  <c r="CR24" i="21"/>
  <c r="CR28" i="21"/>
  <c r="CR25" i="21"/>
  <c r="CR40" i="21"/>
  <c r="CR42" i="21"/>
  <c r="CR41" i="21"/>
  <c r="CR47" i="21"/>
  <c r="CR44" i="21"/>
  <c r="CR46" i="21"/>
  <c r="CR43" i="21"/>
  <c r="CR45" i="21"/>
  <c r="CC24" i="21"/>
  <c r="CC25" i="21"/>
  <c r="CC26" i="21"/>
  <c r="CC27" i="21"/>
  <c r="CC28" i="21"/>
  <c r="CC31" i="21"/>
  <c r="CC32" i="21"/>
  <c r="CC33" i="21"/>
  <c r="CC34" i="21"/>
  <c r="CC35" i="21"/>
  <c r="CC40" i="21"/>
  <c r="CC41" i="21"/>
  <c r="CC42" i="21"/>
  <c r="CC43" i="21"/>
  <c r="CC44" i="21"/>
  <c r="CC45" i="21"/>
  <c r="CC46" i="21"/>
  <c r="CC47" i="21"/>
  <c r="CC39" i="21"/>
  <c r="CC36" i="21"/>
  <c r="BV25" i="21"/>
  <c r="BV26" i="21"/>
  <c r="BV31" i="21"/>
  <c r="BV27" i="21"/>
  <c r="BV33" i="21"/>
  <c r="BV34" i="21"/>
  <c r="BV24" i="21"/>
  <c r="BV36" i="21"/>
  <c r="BV40" i="21"/>
  <c r="BV41" i="21"/>
  <c r="BV42" i="21"/>
  <c r="BV43" i="21"/>
  <c r="BV44" i="21"/>
  <c r="BV45" i="21"/>
  <c r="BV46" i="21"/>
  <c r="BV47" i="21"/>
  <c r="BV35" i="21"/>
  <c r="BV32" i="21"/>
  <c r="BV28" i="21"/>
  <c r="BV39" i="21"/>
  <c r="CD24" i="21"/>
  <c r="CD28" i="21"/>
  <c r="CD25" i="21"/>
  <c r="CD32" i="21"/>
  <c r="CD33" i="21"/>
  <c r="CD40" i="21"/>
  <c r="CD41" i="21"/>
  <c r="CD42" i="21"/>
  <c r="CD43" i="21"/>
  <c r="CD44" i="21"/>
  <c r="CD45" i="21"/>
  <c r="CD46" i="21"/>
  <c r="CD47" i="21"/>
  <c r="CD26" i="21"/>
  <c r="CD34" i="21"/>
  <c r="CD39" i="21"/>
  <c r="CD31" i="21"/>
  <c r="CD35" i="21"/>
  <c r="CD36" i="21"/>
  <c r="CD27" i="21"/>
  <c r="CL27" i="21"/>
  <c r="CL24" i="21"/>
  <c r="CL28" i="21"/>
  <c r="CL25" i="21"/>
  <c r="CL35" i="21"/>
  <c r="CL32" i="21"/>
  <c r="CL40" i="21"/>
  <c r="CL41" i="21"/>
  <c r="CL42" i="21"/>
  <c r="CL43" i="21"/>
  <c r="CL44" i="21"/>
  <c r="CL45" i="21"/>
  <c r="CL46" i="21"/>
  <c r="CL47" i="21"/>
  <c r="CL33" i="21"/>
  <c r="CL34" i="21"/>
  <c r="CL36" i="21"/>
  <c r="CL39" i="21"/>
  <c r="CL26" i="21"/>
  <c r="CL31" i="21"/>
  <c r="CT26" i="21"/>
  <c r="CT31" i="21"/>
  <c r="CT27" i="21"/>
  <c r="CT34" i="21"/>
  <c r="CT35" i="21"/>
  <c r="CT39" i="21"/>
  <c r="CT40" i="21"/>
  <c r="CT41" i="21"/>
  <c r="CT42" i="21"/>
  <c r="CT43" i="21"/>
  <c r="CT44" i="21"/>
  <c r="CT45" i="21"/>
  <c r="CT46" i="21"/>
  <c r="CT24" i="21"/>
  <c r="CT32" i="21"/>
  <c r="CT36" i="21"/>
  <c r="CT28" i="21"/>
  <c r="CT33" i="21"/>
  <c r="CT47" i="21"/>
  <c r="CT25" i="21"/>
  <c r="CS24" i="21"/>
  <c r="CS25" i="21"/>
  <c r="CS26" i="21"/>
  <c r="CS27" i="21"/>
  <c r="CS28" i="21"/>
  <c r="CS31" i="21"/>
  <c r="CS32" i="21"/>
  <c r="CS33" i="21"/>
  <c r="CS34" i="21"/>
  <c r="CS35" i="21"/>
  <c r="CS40" i="21"/>
  <c r="CS41" i="21"/>
  <c r="CS42" i="21"/>
  <c r="CS43" i="21"/>
  <c r="CS44" i="21"/>
  <c r="CS45" i="21"/>
  <c r="CS46" i="21"/>
  <c r="CS47" i="21"/>
  <c r="CS36" i="21"/>
  <c r="CS39" i="21"/>
  <c r="BW24" i="21"/>
  <c r="BW25" i="21"/>
  <c r="BW26" i="21"/>
  <c r="BW27" i="21"/>
  <c r="BW28" i="21"/>
  <c r="BW31" i="21"/>
  <c r="BW32" i="21"/>
  <c r="BW33" i="21"/>
  <c r="BW34" i="21"/>
  <c r="BW35" i="21"/>
  <c r="BW36" i="21"/>
  <c r="BW39" i="21"/>
  <c r="BW40" i="21"/>
  <c r="BW41" i="21"/>
  <c r="BW42" i="21"/>
  <c r="BW43" i="21"/>
  <c r="BW45" i="21"/>
  <c r="BW44" i="21"/>
  <c r="BW46" i="21"/>
  <c r="BW47" i="21"/>
  <c r="CE24" i="21"/>
  <c r="CE25" i="21"/>
  <c r="CE26" i="21"/>
  <c r="CE27" i="21"/>
  <c r="CE28" i="21"/>
  <c r="CE31" i="21"/>
  <c r="CE32" i="21"/>
  <c r="CE33" i="21"/>
  <c r="CE34" i="21"/>
  <c r="CE35" i="21"/>
  <c r="CE36" i="21"/>
  <c r="CE39" i="21"/>
  <c r="CE40" i="21"/>
  <c r="CE41" i="21"/>
  <c r="CE42" i="21"/>
  <c r="CE44" i="21"/>
  <c r="CE46" i="21"/>
  <c r="CE47" i="21"/>
  <c r="CE43" i="21"/>
  <c r="CE45" i="21"/>
  <c r="CM24" i="21"/>
  <c r="CM25" i="21"/>
  <c r="CM26" i="21"/>
  <c r="CM27" i="21"/>
  <c r="CM28" i="21"/>
  <c r="CM31" i="21"/>
  <c r="CM32" i="21"/>
  <c r="CM33" i="21"/>
  <c r="CM34" i="21"/>
  <c r="CM35" i="21"/>
  <c r="CM36" i="21"/>
  <c r="CM39" i="21"/>
  <c r="CM40" i="21"/>
  <c r="CM41" i="21"/>
  <c r="CM43" i="21"/>
  <c r="CM45" i="21"/>
  <c r="CM42" i="21"/>
  <c r="CM44" i="21"/>
  <c r="CM46" i="21"/>
  <c r="CM47" i="21"/>
  <c r="BX24" i="21"/>
  <c r="BX25" i="21"/>
  <c r="BX26" i="21"/>
  <c r="BX27" i="21"/>
  <c r="BX28" i="21"/>
  <c r="BX31" i="21"/>
  <c r="BX39" i="21"/>
  <c r="BX34" i="21"/>
  <c r="BX36" i="21"/>
  <c r="BX33" i="21"/>
  <c r="BX32" i="21"/>
  <c r="BX43" i="21"/>
  <c r="BX45" i="21"/>
  <c r="BX35" i="21"/>
  <c r="BX42" i="21"/>
  <c r="BX41" i="21"/>
  <c r="BX40" i="21"/>
  <c r="BX46" i="21"/>
  <c r="BX44" i="21"/>
  <c r="BX47" i="21"/>
  <c r="CF24" i="21"/>
  <c r="CF25" i="21"/>
  <c r="CF26" i="21"/>
  <c r="CF27" i="21"/>
  <c r="CF28" i="21"/>
  <c r="CF31" i="21"/>
  <c r="CF33" i="21"/>
  <c r="CF42" i="21"/>
  <c r="CF44" i="21"/>
  <c r="CF46" i="21"/>
  <c r="CF32" i="21"/>
  <c r="CF40" i="21"/>
  <c r="CF47" i="21"/>
  <c r="CF39" i="21"/>
  <c r="CF36" i="21"/>
  <c r="CF41" i="21"/>
  <c r="CF43" i="21"/>
  <c r="CF45" i="21"/>
  <c r="CF35" i="21"/>
  <c r="CF34" i="21"/>
  <c r="CN24" i="21"/>
  <c r="CN25" i="21"/>
  <c r="CN26" i="21"/>
  <c r="CN27" i="21"/>
  <c r="CN28" i="21"/>
  <c r="CN31" i="21"/>
  <c r="CN39" i="21"/>
  <c r="CN36" i="21"/>
  <c r="CN32" i="21"/>
  <c r="CN34" i="21"/>
  <c r="CN41" i="21"/>
  <c r="CN35" i="21"/>
  <c r="CN33" i="21"/>
  <c r="CN43" i="21"/>
  <c r="CN45" i="21"/>
  <c r="CN44" i="21"/>
  <c r="CN46" i="21"/>
  <c r="CN47" i="21"/>
  <c r="CN40" i="21"/>
  <c r="CN42" i="21"/>
  <c r="BY24" i="21"/>
  <c r="BY25" i="21"/>
  <c r="BY26" i="21"/>
  <c r="BY27" i="21"/>
  <c r="BY28" i="21"/>
  <c r="BY31" i="21"/>
  <c r="BY32" i="21"/>
  <c r="BY33" i="21"/>
  <c r="BY34" i="21"/>
  <c r="BY35" i="21"/>
  <c r="BY36" i="21"/>
  <c r="BY39" i="21"/>
  <c r="BY40" i="21"/>
  <c r="BY41" i="21"/>
  <c r="BY42" i="21"/>
  <c r="BY43" i="21"/>
  <c r="BY44" i="21"/>
  <c r="BY45" i="21"/>
  <c r="BY46" i="21"/>
  <c r="BY47" i="21"/>
  <c r="CG24" i="21"/>
  <c r="CG25" i="21"/>
  <c r="CG26" i="21"/>
  <c r="CG27" i="21"/>
  <c r="CG28" i="21"/>
  <c r="CG31" i="21"/>
  <c r="CG32" i="21"/>
  <c r="CG33" i="21"/>
  <c r="CG34" i="21"/>
  <c r="CG35" i="21"/>
  <c r="CG36" i="21"/>
  <c r="CG39" i="21"/>
  <c r="CG40" i="21"/>
  <c r="CG41" i="21"/>
  <c r="CG42" i="21"/>
  <c r="CG43" i="21"/>
  <c r="CG44" i="21"/>
  <c r="CG45" i="21"/>
  <c r="CG46" i="21"/>
  <c r="CG47" i="21"/>
  <c r="CO24" i="21"/>
  <c r="CO25" i="21"/>
  <c r="CO26" i="21"/>
  <c r="CO27" i="21"/>
  <c r="CO28" i="21"/>
  <c r="CO31" i="21"/>
  <c r="CO32" i="21"/>
  <c r="CO33" i="21"/>
  <c r="CO34" i="21"/>
  <c r="CO35" i="21"/>
  <c r="CO36" i="21"/>
  <c r="CO39" i="21"/>
  <c r="CO40" i="21"/>
  <c r="CO41" i="21"/>
  <c r="CO42" i="21"/>
  <c r="CO43" i="21"/>
  <c r="CO44" i="21"/>
  <c r="CO45" i="21"/>
  <c r="CO46" i="21"/>
  <c r="CO47" i="21"/>
  <c r="CK24" i="21"/>
  <c r="CK25" i="21"/>
  <c r="CK26" i="21"/>
  <c r="CK27" i="21"/>
  <c r="CK28" i="21"/>
  <c r="CK31" i="21"/>
  <c r="CK32" i="21"/>
  <c r="CK33" i="21"/>
  <c r="CK34" i="21"/>
  <c r="CK35" i="21"/>
  <c r="CK36" i="21"/>
  <c r="CK40" i="21"/>
  <c r="CK41" i="21"/>
  <c r="CK42" i="21"/>
  <c r="CK43" i="21"/>
  <c r="CK44" i="21"/>
  <c r="CK45" i="21"/>
  <c r="CK46" i="21"/>
  <c r="CK47" i="21"/>
  <c r="CK39" i="21"/>
  <c r="BZ24" i="21"/>
  <c r="BZ25" i="21"/>
  <c r="BZ26" i="21"/>
  <c r="BZ27" i="21"/>
  <c r="BZ28" i="21"/>
  <c r="BZ31" i="21"/>
  <c r="BZ32" i="21"/>
  <c r="BZ33" i="21"/>
  <c r="BZ34" i="21"/>
  <c r="BZ35" i="21"/>
  <c r="BZ36" i="21"/>
  <c r="BZ39" i="21"/>
  <c r="BZ40" i="21"/>
  <c r="BZ42" i="21"/>
  <c r="BZ43" i="21"/>
  <c r="BZ45" i="21"/>
  <c r="BZ47" i="21"/>
  <c r="BZ41" i="21"/>
  <c r="BZ46" i="21"/>
  <c r="BZ44" i="21"/>
  <c r="CH24" i="21"/>
  <c r="CH25" i="21"/>
  <c r="CH26" i="21"/>
  <c r="CH27" i="21"/>
  <c r="CH28" i="21"/>
  <c r="CH31" i="21"/>
  <c r="CH32" i="21"/>
  <c r="CH33" i="21"/>
  <c r="CH34" i="21"/>
  <c r="CH35" i="21"/>
  <c r="CH36" i="21"/>
  <c r="CH39" i="21"/>
  <c r="CH45" i="21"/>
  <c r="CH42" i="21"/>
  <c r="CH44" i="21"/>
  <c r="CH46" i="21"/>
  <c r="CH40" i="21"/>
  <c r="CH47" i="21"/>
  <c r="CH41" i="21"/>
  <c r="CH43" i="21"/>
  <c r="CP24" i="21"/>
  <c r="CP25" i="21"/>
  <c r="CP26" i="21"/>
  <c r="CP27" i="21"/>
  <c r="CP28" i="21"/>
  <c r="CP31" i="21"/>
  <c r="CP32" i="21"/>
  <c r="CP33" i="21"/>
  <c r="CP34" i="21"/>
  <c r="CP35" i="21"/>
  <c r="CP36" i="21"/>
  <c r="CP39" i="21"/>
  <c r="CP41" i="21"/>
  <c r="CP47" i="21"/>
  <c r="CP43" i="21"/>
  <c r="CP45" i="21"/>
  <c r="CP46" i="21"/>
  <c r="CP40" i="21"/>
  <c r="CP42" i="21"/>
  <c r="CP44" i="21"/>
  <c r="G385" i="21"/>
  <c r="G46" i="21"/>
  <c r="G34" i="21"/>
  <c r="G27" i="21"/>
  <c r="G357" i="21"/>
  <c r="G355" i="21"/>
  <c r="G41" i="21"/>
  <c r="G44" i="21"/>
  <c r="G32" i="21"/>
  <c r="G25" i="21"/>
  <c r="G47" i="21"/>
  <c r="G39" i="21"/>
  <c r="G35" i="21"/>
  <c r="G28" i="21"/>
  <c r="G23" i="21"/>
  <c r="G42" i="21"/>
  <c r="G30" i="21"/>
  <c r="G356" i="21"/>
  <c r="G45" i="21"/>
  <c r="G33" i="21"/>
  <c r="G26" i="21"/>
  <c r="G40" i="21"/>
  <c r="G36" i="21"/>
  <c r="G354" i="21"/>
  <c r="G352" i="21"/>
  <c r="G350" i="21"/>
  <c r="G43" i="21"/>
  <c r="G31" i="21"/>
  <c r="G345" i="21"/>
  <c r="G38" i="21"/>
  <c r="G24" i="21"/>
  <c r="G353" i="21"/>
  <c r="G351" i="21"/>
  <c r="G346" i="21"/>
  <c r="G344" i="21"/>
  <c r="G342" i="21"/>
  <c r="G338" i="21"/>
  <c r="G336" i="21"/>
  <c r="G349" i="21"/>
  <c r="G343" i="21"/>
  <c r="G337" i="21"/>
  <c r="G335" i="21"/>
  <c r="G348" i="21"/>
  <c r="Z47" i="21"/>
  <c r="Z46" i="21"/>
  <c r="Z45" i="21"/>
  <c r="Z43" i="21"/>
  <c r="Z35" i="21"/>
  <c r="Z39" i="21"/>
  <c r="Z44" i="21"/>
  <c r="Z40" i="21"/>
  <c r="Z42" i="21"/>
  <c r="Z41" i="21"/>
  <c r="Z32" i="21"/>
  <c r="Z34" i="21"/>
  <c r="Z31" i="21"/>
  <c r="Z28" i="21"/>
  <c r="Z27" i="21"/>
  <c r="Z36" i="21"/>
  <c r="Z26" i="21"/>
  <c r="Z25" i="21"/>
  <c r="Z24" i="21"/>
  <c r="Z33" i="21"/>
  <c r="Z18" i="21"/>
  <c r="BV18" i="21"/>
  <c r="CD17" i="21"/>
  <c r="CL73" i="21"/>
  <c r="CL383" i="21" s="1"/>
  <c r="CT17" i="21"/>
  <c r="BY329" i="21"/>
  <c r="CG74" i="21"/>
  <c r="CG384" i="21" s="1"/>
  <c r="CO329" i="21"/>
  <c r="BZ328" i="21"/>
  <c r="CP328" i="21"/>
  <c r="G328" i="21"/>
  <c r="G334" i="21"/>
  <c r="G341" i="21"/>
  <c r="G333" i="21"/>
  <c r="G340" i="21"/>
  <c r="G329" i="21"/>
  <c r="CT75" i="21"/>
  <c r="CT385" i="21" s="1"/>
  <c r="Z73" i="21"/>
  <c r="CN73" i="21"/>
  <c r="CN383" i="21" s="1"/>
  <c r="Z75" i="21"/>
  <c r="CA74" i="21"/>
  <c r="CA384" i="21" s="1"/>
  <c r="BV75" i="21"/>
  <c r="BV385" i="21" s="1"/>
  <c r="BX73" i="21"/>
  <c r="BX383" i="21" s="1"/>
  <c r="CI74" i="21"/>
  <c r="CI384" i="21" s="1"/>
  <c r="CD75" i="21"/>
  <c r="CD385" i="21" s="1"/>
  <c r="CF73" i="21"/>
  <c r="CF383" i="21" s="1"/>
  <c r="CQ74" i="21"/>
  <c r="CQ384" i="21" s="1"/>
  <c r="CL75" i="21"/>
  <c r="CL385" i="21" s="1"/>
  <c r="CG18" i="21"/>
  <c r="CO77" i="21"/>
  <c r="CO387" i="21" s="1"/>
  <c r="CD18" i="21"/>
  <c r="BY73" i="21"/>
  <c r="BY383" i="21" s="1"/>
  <c r="CG73" i="21"/>
  <c r="CG383" i="21" s="1"/>
  <c r="CO73" i="21"/>
  <c r="CO383" i="21" s="1"/>
  <c r="CB74" i="21"/>
  <c r="CB384" i="21" s="1"/>
  <c r="CJ74" i="21"/>
  <c r="CJ384" i="21" s="1"/>
  <c r="CR74" i="21"/>
  <c r="CR384" i="21" s="1"/>
  <c r="BW75" i="21"/>
  <c r="BW385" i="21" s="1"/>
  <c r="CE75" i="21"/>
  <c r="CE385" i="21" s="1"/>
  <c r="CM75" i="21"/>
  <c r="CM385" i="21" s="1"/>
  <c r="BZ77" i="21"/>
  <c r="BZ387" i="21" s="1"/>
  <c r="CH77" i="21"/>
  <c r="CH387" i="21" s="1"/>
  <c r="CP77" i="21"/>
  <c r="CP387" i="21" s="1"/>
  <c r="BW17" i="21"/>
  <c r="BZ73" i="21"/>
  <c r="BZ383" i="21" s="1"/>
  <c r="CH73" i="21"/>
  <c r="CH383" i="21" s="1"/>
  <c r="CP73" i="21"/>
  <c r="CP383" i="21" s="1"/>
  <c r="CC74" i="21"/>
  <c r="CC384" i="21" s="1"/>
  <c r="CK74" i="21"/>
  <c r="CK384" i="21" s="1"/>
  <c r="CS74" i="21"/>
  <c r="CS384" i="21" s="1"/>
  <c r="BX75" i="21"/>
  <c r="BX385" i="21" s="1"/>
  <c r="CF75" i="21"/>
  <c r="CF385" i="21" s="1"/>
  <c r="CN75" i="21"/>
  <c r="CN385" i="21" s="1"/>
  <c r="CA77" i="21"/>
  <c r="CA387" i="21" s="1"/>
  <c r="CI77" i="21"/>
  <c r="CI387" i="21" s="1"/>
  <c r="CQ77" i="21"/>
  <c r="CQ387" i="21" s="1"/>
  <c r="BX330" i="21"/>
  <c r="CA73" i="21"/>
  <c r="CA383" i="21" s="1"/>
  <c r="CI73" i="21"/>
  <c r="CI383" i="21" s="1"/>
  <c r="CQ73" i="21"/>
  <c r="CQ383" i="21" s="1"/>
  <c r="Z74" i="21"/>
  <c r="BV74" i="21"/>
  <c r="BV384" i="21" s="1"/>
  <c r="CD74" i="21"/>
  <c r="CD384" i="21" s="1"/>
  <c r="CL74" i="21"/>
  <c r="CL384" i="21" s="1"/>
  <c r="CT74" i="21"/>
  <c r="CT384" i="21" s="1"/>
  <c r="BY75" i="21"/>
  <c r="BY385" i="21" s="1"/>
  <c r="CG75" i="21"/>
  <c r="CG385" i="21" s="1"/>
  <c r="CO75" i="21"/>
  <c r="CO385" i="21" s="1"/>
  <c r="CB77" i="21"/>
  <c r="CB387" i="21" s="1"/>
  <c r="CJ77" i="21"/>
  <c r="CJ387" i="21" s="1"/>
  <c r="CR77" i="21"/>
  <c r="CR387" i="21" s="1"/>
  <c r="BY77" i="21"/>
  <c r="BY387" i="21" s="1"/>
  <c r="BW330" i="21"/>
  <c r="CB73" i="21"/>
  <c r="CB383" i="21" s="1"/>
  <c r="CJ73" i="21"/>
  <c r="CJ383" i="21" s="1"/>
  <c r="CR73" i="21"/>
  <c r="CR383" i="21" s="1"/>
  <c r="BW74" i="21"/>
  <c r="BW384" i="21" s="1"/>
  <c r="CE74" i="21"/>
  <c r="CE384" i="21" s="1"/>
  <c r="CM74" i="21"/>
  <c r="CM384" i="21" s="1"/>
  <c r="BZ75" i="21"/>
  <c r="BZ385" i="21" s="1"/>
  <c r="CH75" i="21"/>
  <c r="CH385" i="21" s="1"/>
  <c r="CP75" i="21"/>
  <c r="CP385" i="21" s="1"/>
  <c r="CC77" i="21"/>
  <c r="CC387" i="21" s="1"/>
  <c r="CK77" i="21"/>
  <c r="CK387" i="21" s="1"/>
  <c r="CS77" i="21"/>
  <c r="CS387" i="21" s="1"/>
  <c r="CG77" i="21"/>
  <c r="CG387" i="21" s="1"/>
  <c r="CE20" i="21"/>
  <c r="BX329" i="21"/>
  <c r="CC73" i="21"/>
  <c r="CC383" i="21" s="1"/>
  <c r="CK73" i="21"/>
  <c r="CK383" i="21" s="1"/>
  <c r="CS73" i="21"/>
  <c r="CS383" i="21" s="1"/>
  <c r="BX74" i="21"/>
  <c r="BX384" i="21" s="1"/>
  <c r="CF74" i="21"/>
  <c r="CF384" i="21" s="1"/>
  <c r="CN74" i="21"/>
  <c r="CN384" i="21" s="1"/>
  <c r="CA75" i="21"/>
  <c r="CA385" i="21" s="1"/>
  <c r="CI75" i="21"/>
  <c r="CI385" i="21" s="1"/>
  <c r="CQ75" i="21"/>
  <c r="CQ385" i="21" s="1"/>
  <c r="Z77" i="21"/>
  <c r="BV77" i="21"/>
  <c r="BV387" i="21" s="1"/>
  <c r="CD77" i="21"/>
  <c r="CD387" i="21" s="1"/>
  <c r="CL77" i="21"/>
  <c r="CL387" i="21" s="1"/>
  <c r="CT77" i="21"/>
  <c r="CT387" i="21" s="1"/>
  <c r="CJ19" i="21"/>
  <c r="CS328" i="21"/>
  <c r="BV73" i="21"/>
  <c r="BV383" i="21" s="1"/>
  <c r="CD73" i="21"/>
  <c r="CD383" i="21" s="1"/>
  <c r="CT73" i="21"/>
  <c r="CT383" i="21" s="1"/>
  <c r="BY74" i="21"/>
  <c r="BY384" i="21" s="1"/>
  <c r="CO74" i="21"/>
  <c r="CO384" i="21" s="1"/>
  <c r="CB75" i="21"/>
  <c r="CB385" i="21" s="1"/>
  <c r="CJ75" i="21"/>
  <c r="CJ385" i="21" s="1"/>
  <c r="CR75" i="21"/>
  <c r="CR385" i="21" s="1"/>
  <c r="BW77" i="21"/>
  <c r="BW387" i="21" s="1"/>
  <c r="CE77" i="21"/>
  <c r="CE387" i="21" s="1"/>
  <c r="CM77" i="21"/>
  <c r="CM387" i="21" s="1"/>
  <c r="CF19" i="21"/>
  <c r="BW73" i="21"/>
  <c r="BW383" i="21" s="1"/>
  <c r="CE73" i="21"/>
  <c r="CE383" i="21" s="1"/>
  <c r="CM73" i="21"/>
  <c r="CM383" i="21" s="1"/>
  <c r="BZ74" i="21"/>
  <c r="BZ384" i="21" s="1"/>
  <c r="CH74" i="21"/>
  <c r="CH384" i="21" s="1"/>
  <c r="CP74" i="21"/>
  <c r="CP384" i="21" s="1"/>
  <c r="CC75" i="21"/>
  <c r="CC385" i="21" s="1"/>
  <c r="CK75" i="21"/>
  <c r="CK385" i="21" s="1"/>
  <c r="CS75" i="21"/>
  <c r="CS385" i="21" s="1"/>
  <c r="BX77" i="21"/>
  <c r="BX387" i="21" s="1"/>
  <c r="CF77" i="21"/>
  <c r="CF387" i="21" s="1"/>
  <c r="CN77" i="21"/>
  <c r="CN387" i="21" s="1"/>
  <c r="CQ330" i="21"/>
  <c r="CA20" i="21"/>
  <c r="CC19" i="21"/>
  <c r="CC18" i="21"/>
  <c r="CN330" i="21"/>
  <c r="CR329" i="21"/>
  <c r="CO328" i="21"/>
  <c r="BZ327" i="21"/>
  <c r="CR20" i="21"/>
  <c r="BW20" i="21"/>
  <c r="CB19" i="21"/>
  <c r="CM330" i="21"/>
  <c r="CN329" i="21"/>
  <c r="CK328" i="21"/>
  <c r="G384" i="21"/>
  <c r="G387" i="21"/>
  <c r="CQ20" i="21"/>
  <c r="CS19" i="21"/>
  <c r="BX19" i="21"/>
  <c r="CI330" i="21"/>
  <c r="CJ329" i="21"/>
  <c r="CC328" i="21"/>
  <c r="CM20" i="21"/>
  <c r="CR19" i="21"/>
  <c r="CS18" i="21"/>
  <c r="CM17" i="21"/>
  <c r="CF330" i="21"/>
  <c r="CF329" i="21"/>
  <c r="CI327" i="21"/>
  <c r="CB20" i="21"/>
  <c r="CA327" i="21"/>
  <c r="G327" i="21"/>
  <c r="CJ20" i="21"/>
  <c r="CN19" i="21"/>
  <c r="CO18" i="21"/>
  <c r="CE17" i="21"/>
  <c r="CE330" i="21"/>
  <c r="CB329" i="21"/>
  <c r="CQ327" i="21"/>
  <c r="G330" i="21"/>
  <c r="CI20" i="21"/>
  <c r="CK19" i="21"/>
  <c r="CK18" i="21"/>
  <c r="CA330" i="21"/>
  <c r="CP327" i="21"/>
  <c r="G383" i="21"/>
  <c r="Z19" i="21"/>
  <c r="Z20" i="21"/>
  <c r="BV19" i="21"/>
  <c r="BV20" i="21"/>
  <c r="BV327" i="21"/>
  <c r="BV328" i="21"/>
  <c r="BV329" i="21"/>
  <c r="BV330" i="21"/>
  <c r="CD19" i="21"/>
  <c r="CD20" i="21"/>
  <c r="CD327" i="21"/>
  <c r="CD328" i="21"/>
  <c r="CD329" i="21"/>
  <c r="CD330" i="21"/>
  <c r="CL19" i="21"/>
  <c r="CL20" i="21"/>
  <c r="CL327" i="21"/>
  <c r="CL328" i="21"/>
  <c r="CL329" i="21"/>
  <c r="CL330" i="21"/>
  <c r="CT19" i="21"/>
  <c r="CT20" i="21"/>
  <c r="CT327" i="21"/>
  <c r="CT328" i="21"/>
  <c r="CT329" i="21"/>
  <c r="CT330" i="21"/>
  <c r="CL18" i="21"/>
  <c r="BY328" i="21"/>
  <c r="CL17" i="21"/>
  <c r="BY330" i="21"/>
  <c r="BY17" i="21"/>
  <c r="BY19" i="21"/>
  <c r="BY20" i="21"/>
  <c r="BY327" i="21"/>
  <c r="CG330" i="21"/>
  <c r="CG17" i="21"/>
  <c r="CG19" i="21"/>
  <c r="CG20" i="21"/>
  <c r="CG327" i="21"/>
  <c r="CO330" i="21"/>
  <c r="CO17" i="21"/>
  <c r="CO19" i="21"/>
  <c r="CO20" i="21"/>
  <c r="CO327" i="21"/>
  <c r="CG329" i="21"/>
  <c r="BZ329" i="21"/>
  <c r="BZ330" i="21"/>
  <c r="BZ17" i="21"/>
  <c r="BZ18" i="21"/>
  <c r="BZ19" i="21"/>
  <c r="BZ20" i="21"/>
  <c r="CH329" i="21"/>
  <c r="CH330" i="21"/>
  <c r="CH17" i="21"/>
  <c r="CH18" i="21"/>
  <c r="CH19" i="21"/>
  <c r="CH20" i="21"/>
  <c r="CP329" i="21"/>
  <c r="CP330" i="21"/>
  <c r="CP17" i="21"/>
  <c r="CP18" i="21"/>
  <c r="CP19" i="21"/>
  <c r="CP20" i="21"/>
  <c r="CH328" i="21"/>
  <c r="CH327" i="21"/>
  <c r="CT18" i="21"/>
  <c r="BY18" i="21"/>
  <c r="BV17" i="21"/>
  <c r="CG328" i="21"/>
  <c r="CQ19" i="21"/>
  <c r="CI19" i="21"/>
  <c r="CA19" i="21"/>
  <c r="CR18" i="21"/>
  <c r="CJ18" i="21"/>
  <c r="CB18" i="21"/>
  <c r="CS17" i="21"/>
  <c r="CK17" i="21"/>
  <c r="CC17" i="21"/>
  <c r="CM329" i="21"/>
  <c r="CE329" i="21"/>
  <c r="BW329" i="21"/>
  <c r="CN328" i="21"/>
  <c r="CF328" i="21"/>
  <c r="BX328" i="21"/>
  <c r="CQ18" i="21"/>
  <c r="CI18" i="21"/>
  <c r="CA18" i="21"/>
  <c r="CR17" i="21"/>
  <c r="CJ17" i="21"/>
  <c r="CB17" i="21"/>
  <c r="CS330" i="21"/>
  <c r="CK330" i="21"/>
  <c r="CC330" i="21"/>
  <c r="CM328" i="21"/>
  <c r="CE328" i="21"/>
  <c r="BW328" i="21"/>
  <c r="CN327" i="21"/>
  <c r="CF327" i="21"/>
  <c r="BX327" i="21"/>
  <c r="CN20" i="21"/>
  <c r="CF20" i="21"/>
  <c r="BX20" i="21"/>
  <c r="CQ17" i="21"/>
  <c r="CI17" i="21"/>
  <c r="CA17" i="21"/>
  <c r="CR330" i="21"/>
  <c r="CJ330" i="21"/>
  <c r="CB330" i="21"/>
  <c r="CS329" i="21"/>
  <c r="CK329" i="21"/>
  <c r="CC329" i="21"/>
  <c r="CM327" i="21"/>
  <c r="CE327" i="21"/>
  <c r="BW327" i="21"/>
  <c r="CM19" i="21"/>
  <c r="CE19" i="21"/>
  <c r="BW19" i="21"/>
  <c r="CN18" i="21"/>
  <c r="CF18" i="21"/>
  <c r="BX18" i="21"/>
  <c r="CQ329" i="21"/>
  <c r="CI329" i="21"/>
  <c r="CA329" i="21"/>
  <c r="CR328" i="21"/>
  <c r="CJ328" i="21"/>
  <c r="CB328" i="21"/>
  <c r="CS327" i="21"/>
  <c r="CK327" i="21"/>
  <c r="CC327" i="21"/>
  <c r="CS20" i="21"/>
  <c r="CK20" i="21"/>
  <c r="CC20" i="21"/>
  <c r="CM18" i="21"/>
  <c r="CE18" i="21"/>
  <c r="BW18" i="21"/>
  <c r="CN17" i="21"/>
  <c r="CF17" i="21"/>
  <c r="BX17" i="21"/>
  <c r="CQ328" i="21"/>
  <c r="CI328" i="21"/>
  <c r="CA328" i="21"/>
  <c r="CR327" i="21"/>
  <c r="CJ327" i="21"/>
  <c r="CB327" i="21"/>
  <c r="F161" i="21"/>
  <c r="F159" i="21"/>
  <c r="F160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W308" i="21"/>
  <c r="W307" i="21"/>
  <c r="W305" i="21"/>
  <c r="W309" i="21"/>
  <c r="AH149" i="3"/>
  <c r="W226" i="21"/>
  <c r="W229" i="21"/>
  <c r="AH151" i="3"/>
  <c r="W228" i="21"/>
  <c r="W273" i="21"/>
  <c r="Z159" i="3"/>
  <c r="Z157" i="3"/>
  <c r="W230" i="21"/>
  <c r="CK9" i="21" l="1"/>
  <c r="CK371" i="21"/>
  <c r="BY371" i="21"/>
  <c r="BY9" i="21"/>
  <c r="CF371" i="21"/>
  <c r="CF9" i="21"/>
  <c r="CE371" i="21"/>
  <c r="CE9" i="21"/>
  <c r="CL371" i="21"/>
  <c r="CL9" i="21"/>
  <c r="CC371" i="21"/>
  <c r="CC9" i="21"/>
  <c r="CP371" i="21"/>
  <c r="CP9" i="21"/>
  <c r="CS9" i="21"/>
  <c r="CS371" i="21"/>
  <c r="BW371" i="21"/>
  <c r="BW9" i="21"/>
  <c r="CD371" i="21"/>
  <c r="CD9" i="21"/>
  <c r="CB371" i="21"/>
  <c r="CB9" i="21"/>
  <c r="BX371" i="21"/>
  <c r="BX9" i="21"/>
  <c r="CI371" i="21"/>
  <c r="CI9" i="21"/>
  <c r="CH371" i="21"/>
  <c r="CH9" i="21"/>
  <c r="CO371" i="21"/>
  <c r="CO9" i="21"/>
  <c r="CJ9" i="21"/>
  <c r="CJ371" i="21"/>
  <c r="CQ371" i="21"/>
  <c r="CQ9" i="21"/>
  <c r="CR9" i="21"/>
  <c r="CR371" i="21"/>
  <c r="BV371" i="21"/>
  <c r="BV9" i="21"/>
  <c r="CA371" i="21"/>
  <c r="CA9" i="21"/>
  <c r="BZ371" i="21"/>
  <c r="BZ9" i="21"/>
  <c r="CG371" i="21"/>
  <c r="CG9" i="21"/>
  <c r="CN371" i="21"/>
  <c r="CN9" i="21"/>
  <c r="CM371" i="21"/>
  <c r="CM9" i="21"/>
  <c r="CT371" i="21"/>
  <c r="CT9" i="21"/>
  <c r="CK296" i="21"/>
  <c r="CK302" i="21" s="1"/>
  <c r="CK311" i="21" s="1"/>
  <c r="CK314" i="21" s="1"/>
  <c r="BX408" i="21"/>
  <c r="CD408" i="21"/>
  <c r="CO311" i="21"/>
  <c r="CO314" i="21" s="1"/>
  <c r="CS408" i="21"/>
  <c r="CS407" i="21"/>
  <c r="CJ407" i="21"/>
  <c r="CG296" i="21"/>
  <c r="CG302" i="21" s="1"/>
  <c r="CG311" i="21" s="1"/>
  <c r="CG314" i="21" s="1"/>
  <c r="AL304" i="21"/>
  <c r="CR408" i="21"/>
  <c r="AO304" i="21"/>
  <c r="BW408" i="21"/>
  <c r="BA304" i="21"/>
  <c r="BX302" i="21"/>
  <c r="BX311" i="21" s="1"/>
  <c r="BX314" i="21" s="1"/>
  <c r="BW302" i="21"/>
  <c r="BW311" i="21" s="1"/>
  <c r="BW314" i="21" s="1"/>
  <c r="AT304" i="21"/>
  <c r="CM311" i="21"/>
  <c r="CM314" i="21" s="1"/>
  <c r="AI304" i="21"/>
  <c r="BY302" i="21"/>
  <c r="BY311" i="21" s="1"/>
  <c r="BY314" i="21" s="1"/>
  <c r="BR304" i="21"/>
  <c r="CC407" i="21"/>
  <c r="AY304" i="21"/>
  <c r="BK304" i="21"/>
  <c r="BM304" i="21"/>
  <c r="AS304" i="21"/>
  <c r="BN304" i="21"/>
  <c r="AW304" i="21"/>
  <c r="BT304" i="21"/>
  <c r="AN306" i="21"/>
  <c r="AN304" i="21" s="1"/>
  <c r="AJ304" i="21"/>
  <c r="AX304" i="21"/>
  <c r="AU306" i="21"/>
  <c r="AU304" i="21" s="1"/>
  <c r="CN408" i="21"/>
  <c r="BP304" i="21"/>
  <c r="AH304" i="21"/>
  <c r="AG304" i="21"/>
  <c r="BS304" i="21"/>
  <c r="BY407" i="21"/>
  <c r="CM407" i="21"/>
  <c r="CL407" i="21"/>
  <c r="CP407" i="21"/>
  <c r="BQ304" i="21"/>
  <c r="BF304" i="21"/>
  <c r="BC304" i="21"/>
  <c r="CO408" i="21"/>
  <c r="AZ304" i="21"/>
  <c r="AB306" i="21"/>
  <c r="AB304" i="21" s="1"/>
  <c r="BO304" i="21"/>
  <c r="AA304" i="21"/>
  <c r="AP304" i="21"/>
  <c r="BU306" i="21"/>
  <c r="BU304" i="21" s="1"/>
  <c r="AM304" i="21"/>
  <c r="BJ304" i="21"/>
  <c r="CP312" i="21"/>
  <c r="CP315" i="21"/>
  <c r="CP300" i="21"/>
  <c r="CP299" i="21"/>
  <c r="CP303" i="21"/>
  <c r="BW315" i="21"/>
  <c r="BW312" i="21"/>
  <c r="BW299" i="21"/>
  <c r="BW300" i="21"/>
  <c r="BW303" i="21"/>
  <c r="CT315" i="21"/>
  <c r="CT312" i="21"/>
  <c r="CT303" i="21"/>
  <c r="CT300" i="21"/>
  <c r="CT299" i="21"/>
  <c r="CL315" i="21"/>
  <c r="CL312" i="21"/>
  <c r="CL303" i="21"/>
  <c r="CL300" i="21"/>
  <c r="CL299" i="21"/>
  <c r="CJ312" i="21"/>
  <c r="CJ315" i="21"/>
  <c r="CJ303" i="21"/>
  <c r="CJ300" i="21"/>
  <c r="CJ299" i="21"/>
  <c r="CI312" i="21"/>
  <c r="CI299" i="21"/>
  <c r="CI315" i="21"/>
  <c r="CI300" i="21"/>
  <c r="CI303" i="21"/>
  <c r="CO407" i="21"/>
  <c r="CF407" i="21"/>
  <c r="BW407" i="21"/>
  <c r="BV407" i="21"/>
  <c r="BZ407" i="21"/>
  <c r="AK304" i="21"/>
  <c r="BY312" i="21"/>
  <c r="BY315" i="21"/>
  <c r="BY300" i="21"/>
  <c r="BY299" i="21"/>
  <c r="BY303" i="21"/>
  <c r="CA312" i="21"/>
  <c r="CA299" i="21"/>
  <c r="CA315" i="21"/>
  <c r="CA300" i="21"/>
  <c r="CA303" i="21"/>
  <c r="CK315" i="21"/>
  <c r="CK312" i="21"/>
  <c r="CK300" i="21"/>
  <c r="CK299" i="21"/>
  <c r="CK303" i="21"/>
  <c r="BY408" i="21"/>
  <c r="CF296" i="21"/>
  <c r="CF302" i="21" s="1"/>
  <c r="CF311" i="21" s="1"/>
  <c r="CF314" i="21" s="1"/>
  <c r="CH312" i="21"/>
  <c r="CH315" i="21"/>
  <c r="CH300" i="21"/>
  <c r="CH303" i="21"/>
  <c r="CH299" i="21"/>
  <c r="CO312" i="21"/>
  <c r="CO315" i="21"/>
  <c r="CO299" i="21"/>
  <c r="CO303" i="21"/>
  <c r="CO300" i="21"/>
  <c r="CB312" i="21"/>
  <c r="CB315" i="21"/>
  <c r="CB303" i="21"/>
  <c r="CB299" i="21"/>
  <c r="CB300" i="21"/>
  <c r="CE315" i="21"/>
  <c r="CE312" i="21"/>
  <c r="CE299" i="21"/>
  <c r="CE303" i="21"/>
  <c r="CE300" i="21"/>
  <c r="CD315" i="21"/>
  <c r="CD312" i="21"/>
  <c r="CD303" i="21"/>
  <c r="CD300" i="21"/>
  <c r="CD299" i="21"/>
  <c r="BI306" i="21"/>
  <c r="BI304" i="21" s="1"/>
  <c r="CN300" i="21"/>
  <c r="CN315" i="21"/>
  <c r="CN303" i="21"/>
  <c r="CN312" i="21"/>
  <c r="CN299" i="21"/>
  <c r="BX300" i="21"/>
  <c r="BX312" i="21"/>
  <c r="BX315" i="21"/>
  <c r="BX303" i="21"/>
  <c r="BX299" i="21"/>
  <c r="CR312" i="21"/>
  <c r="CR315" i="21"/>
  <c r="CR303" i="21"/>
  <c r="CR299" i="21"/>
  <c r="CR300" i="21"/>
  <c r="AR304" i="21"/>
  <c r="CG312" i="21"/>
  <c r="CG315" i="21"/>
  <c r="CG299" i="21"/>
  <c r="CG303" i="21"/>
  <c r="CG300" i="21"/>
  <c r="BZ312" i="21"/>
  <c r="BZ315" i="21"/>
  <c r="BZ300" i="21"/>
  <c r="BZ303" i="21"/>
  <c r="BZ299" i="21"/>
  <c r="CF300" i="21"/>
  <c r="CF312" i="21"/>
  <c r="CF315" i="21"/>
  <c r="CF303" i="21"/>
  <c r="CF299" i="21"/>
  <c r="CQ312" i="21"/>
  <c r="CQ315" i="21"/>
  <c r="CQ299" i="21"/>
  <c r="CQ303" i="21"/>
  <c r="CQ300" i="21"/>
  <c r="BV315" i="21"/>
  <c r="BV312" i="21"/>
  <c r="BV303" i="21"/>
  <c r="BV300" i="21"/>
  <c r="BV299" i="21"/>
  <c r="CS315" i="21"/>
  <c r="CS312" i="21"/>
  <c r="CS303" i="21"/>
  <c r="CS299" i="21"/>
  <c r="CS300" i="21"/>
  <c r="CC315" i="21"/>
  <c r="CC312" i="21"/>
  <c r="CC303" i="21"/>
  <c r="CC299" i="21"/>
  <c r="CC300" i="21"/>
  <c r="CN407" i="21"/>
  <c r="CE407" i="21"/>
  <c r="CD407" i="21"/>
  <c r="CH407" i="21"/>
  <c r="AC304" i="21"/>
  <c r="CM315" i="21"/>
  <c r="CM312" i="21"/>
  <c r="CM299" i="21"/>
  <c r="CM300" i="21"/>
  <c r="CM303" i="21"/>
  <c r="CN302" i="21"/>
  <c r="CN311" i="21" s="1"/>
  <c r="CN314" i="21" s="1"/>
  <c r="BH304" i="21"/>
  <c r="BG304" i="21"/>
  <c r="CQ302" i="21"/>
  <c r="CQ311" i="21" s="1"/>
  <c r="CQ314" i="21" s="1"/>
  <c r="AQ304" i="21"/>
  <c r="CT296" i="21"/>
  <c r="CT302" i="21" s="1"/>
  <c r="CT311" i="21" s="1"/>
  <c r="CT314" i="21" s="1"/>
  <c r="BV296" i="21"/>
  <c r="BV302" i="21" s="1"/>
  <c r="BV311" i="21" s="1"/>
  <c r="BV314" i="21" s="1"/>
  <c r="CR302" i="21"/>
  <c r="CR311" i="21" s="1"/>
  <c r="CR314" i="21" s="1"/>
  <c r="BL306" i="21"/>
  <c r="BL304" i="21" s="1"/>
  <c r="AV306" i="21"/>
  <c r="AV304" i="21" s="1"/>
  <c r="AF306" i="21"/>
  <c r="CD296" i="21"/>
  <c r="CD302" i="21" s="1"/>
  <c r="CD311" i="21" s="1"/>
  <c r="CD314" i="21" s="1"/>
  <c r="BE304" i="21"/>
  <c r="BB304" i="21"/>
  <c r="CE302" i="21"/>
  <c r="CE311" i="21" s="1"/>
  <c r="CE314" i="21" s="1"/>
  <c r="AE304" i="21"/>
  <c r="CH296" i="21"/>
  <c r="CH302" i="21" s="1"/>
  <c r="CH311" i="21" s="1"/>
  <c r="CH314" i="21" s="1"/>
  <c r="CS296" i="21"/>
  <c r="CS302" i="21" s="1"/>
  <c r="CS311" i="21" s="1"/>
  <c r="CS314" i="21" s="1"/>
  <c r="CB296" i="21"/>
  <c r="CB302" i="21" s="1"/>
  <c r="CB311" i="21" s="1"/>
  <c r="CB314" i="21" s="1"/>
  <c r="CA296" i="21"/>
  <c r="CA302" i="21" s="1"/>
  <c r="CA311" i="21" s="1"/>
  <c r="CA314" i="21" s="1"/>
  <c r="CL296" i="21"/>
  <c r="CL302" i="21" s="1"/>
  <c r="CL311" i="21" s="1"/>
  <c r="CL314" i="21" s="1"/>
  <c r="CC296" i="21"/>
  <c r="CC302" i="21" s="1"/>
  <c r="CC311" i="21" s="1"/>
  <c r="CC314" i="21" s="1"/>
  <c r="CJ296" i="21"/>
  <c r="CJ302" i="21" s="1"/>
  <c r="CJ311" i="21" s="1"/>
  <c r="CJ314" i="21" s="1"/>
  <c r="CP296" i="21"/>
  <c r="CP302" i="21" s="1"/>
  <c r="CP311" i="21" s="1"/>
  <c r="CP314" i="21" s="1"/>
  <c r="CG407" i="21"/>
  <c r="CG373" i="21"/>
  <c r="BX373" i="21"/>
  <c r="CT373" i="21"/>
  <c r="CQ373" i="21"/>
  <c r="CK373" i="21"/>
  <c r="CB373" i="21"/>
  <c r="BY373" i="21"/>
  <c r="CM373" i="21"/>
  <c r="CL373" i="21"/>
  <c r="CI373" i="21"/>
  <c r="CC373" i="21"/>
  <c r="CP373" i="21"/>
  <c r="CN373" i="21"/>
  <c r="CE373" i="21"/>
  <c r="CD373" i="21"/>
  <c r="CA373" i="21"/>
  <c r="CR373" i="21"/>
  <c r="CH373" i="21"/>
  <c r="CO373" i="21"/>
  <c r="CF373" i="21"/>
  <c r="BW373" i="21"/>
  <c r="BV373" i="21"/>
  <c r="CS373" i="21"/>
  <c r="CJ373" i="21"/>
  <c r="BZ373" i="21"/>
  <c r="CN372" i="21"/>
  <c r="CE372" i="21"/>
  <c r="CD372" i="21"/>
  <c r="CC372" i="21"/>
  <c r="CQ372" i="21"/>
  <c r="CH372" i="21"/>
  <c r="CR407" i="21"/>
  <c r="CO372" i="21"/>
  <c r="CF372" i="21"/>
  <c r="BW372" i="21"/>
  <c r="BV372" i="21"/>
  <c r="CR372" i="21"/>
  <c r="CI372" i="21"/>
  <c r="BZ372" i="21"/>
  <c r="BX407" i="21"/>
  <c r="CT407" i="21"/>
  <c r="CK407" i="21"/>
  <c r="CB407" i="21"/>
  <c r="CQ407" i="21"/>
  <c r="BY372" i="21"/>
  <c r="CM372" i="21"/>
  <c r="CG372" i="21"/>
  <c r="BX372" i="21"/>
  <c r="CT372" i="21"/>
  <c r="CS372" i="21"/>
  <c r="CJ372" i="21"/>
  <c r="CA372" i="21"/>
  <c r="CL372" i="21"/>
  <c r="CK372" i="21"/>
  <c r="CB372" i="21"/>
  <c r="CP372" i="21"/>
  <c r="CG167" i="21"/>
  <c r="CG337" i="21" s="1"/>
  <c r="CR167" i="21"/>
  <c r="CE167" i="21"/>
  <c r="BW167" i="21"/>
  <c r="CD167" i="21"/>
  <c r="CD337" i="21" s="1"/>
  <c r="CA167" i="21"/>
  <c r="BZ167" i="21"/>
  <c r="CO167" i="21"/>
  <c r="CO337" i="21" s="1"/>
  <c r="CF167" i="21"/>
  <c r="BV167" i="21"/>
  <c r="BV337" i="21" s="1"/>
  <c r="CS167" i="21"/>
  <c r="CS337" i="21" s="1"/>
  <c r="CK167" i="21"/>
  <c r="CK337" i="21" s="1"/>
  <c r="CJ167" i="21"/>
  <c r="CH167" i="21"/>
  <c r="CH337" i="21" s="1"/>
  <c r="CM167" i="21"/>
  <c r="CT167" i="21"/>
  <c r="CL167" i="21"/>
  <c r="CI167" i="21"/>
  <c r="CP167" i="21"/>
  <c r="BY167" i="21"/>
  <c r="CQ167" i="21"/>
  <c r="CQ337" i="21" s="1"/>
  <c r="CN167" i="21"/>
  <c r="BX167" i="21"/>
  <c r="CC167" i="21"/>
  <c r="CB167" i="21"/>
  <c r="CT239" i="21"/>
  <c r="CT277" i="21" s="1"/>
  <c r="CT236" i="21"/>
  <c r="CL239" i="21"/>
  <c r="CL270" i="21" s="1"/>
  <c r="CL236" i="21"/>
  <c r="CL263" i="21"/>
  <c r="CL400" i="21" s="1"/>
  <c r="BV263" i="21"/>
  <c r="BV400" i="21" s="1"/>
  <c r="CJ239" i="21"/>
  <c r="CJ277" i="21" s="1"/>
  <c r="CJ236" i="21"/>
  <c r="CI239" i="21"/>
  <c r="CI277" i="21" s="1"/>
  <c r="CI236" i="21"/>
  <c r="CH263" i="21"/>
  <c r="CH400" i="21" s="1"/>
  <c r="BB263" i="21"/>
  <c r="AK263" i="21"/>
  <c r="CB239" i="21"/>
  <c r="CB270" i="21" s="1"/>
  <c r="CB236" i="21"/>
  <c r="AR263" i="21"/>
  <c r="BL263" i="21"/>
  <c r="CM263" i="21"/>
  <c r="CM400" i="21" s="1"/>
  <c r="BW239" i="21"/>
  <c r="BW254" i="21" s="1"/>
  <c r="BW236" i="21"/>
  <c r="CO263" i="21"/>
  <c r="CO400" i="21" s="1"/>
  <c r="AS263" i="21"/>
  <c r="CA263" i="21"/>
  <c r="CA400" i="21" s="1"/>
  <c r="BC263" i="21"/>
  <c r="CK239" i="21"/>
  <c r="CK270" i="21" s="1"/>
  <c r="CK236" i="21"/>
  <c r="CG239" i="21"/>
  <c r="CG270" i="21" s="1"/>
  <c r="CG236" i="21"/>
  <c r="BY263" i="21"/>
  <c r="BY400" i="21" s="1"/>
  <c r="CN239" i="21"/>
  <c r="CN270" i="21" s="1"/>
  <c r="CN236" i="21"/>
  <c r="BX239" i="21"/>
  <c r="BX270" i="21" s="1"/>
  <c r="BX236" i="21"/>
  <c r="CE239" i="21"/>
  <c r="CE254" i="21" s="1"/>
  <c r="CE236" i="21"/>
  <c r="BW263" i="21"/>
  <c r="BW400" i="21" s="1"/>
  <c r="CD239" i="21"/>
  <c r="CD277" i="21" s="1"/>
  <c r="CD236" i="21"/>
  <c r="CI263" i="21"/>
  <c r="CI400" i="21" s="1"/>
  <c r="CR263" i="21"/>
  <c r="CR400" i="21" s="1"/>
  <c r="BZ239" i="21"/>
  <c r="BZ277" i="21" s="1"/>
  <c r="BZ236" i="21"/>
  <c r="BZ263" i="21"/>
  <c r="BZ400" i="21" s="1"/>
  <c r="CF263" i="21"/>
  <c r="CF400" i="21" s="1"/>
  <c r="BX263" i="21"/>
  <c r="BX400" i="21" s="1"/>
  <c r="AN263" i="21"/>
  <c r="BD227" i="21"/>
  <c r="BD264" i="21" s="1"/>
  <c r="CS263" i="21"/>
  <c r="CS400" i="21" s="1"/>
  <c r="CC263" i="21"/>
  <c r="CC400" i="21" s="1"/>
  <c r="CR239" i="21"/>
  <c r="CR261" i="21" s="1"/>
  <c r="CR236" i="21"/>
  <c r="CP263" i="21"/>
  <c r="CP400" i="21" s="1"/>
  <c r="AT263" i="21"/>
  <c r="AK227" i="21"/>
  <c r="AK264" i="21" s="1"/>
  <c r="BP263" i="21"/>
  <c r="AB263" i="21"/>
  <c r="AA263" i="21"/>
  <c r="AE263" i="21"/>
  <c r="BF263" i="21"/>
  <c r="AP227" i="21"/>
  <c r="AP264" i="21" s="1"/>
  <c r="CJ263" i="21"/>
  <c r="CJ400" i="21" s="1"/>
  <c r="Z263" i="21"/>
  <c r="Z400" i="21" s="1"/>
  <c r="CP239" i="21"/>
  <c r="CP277" i="21" s="1"/>
  <c r="CP236" i="21"/>
  <c r="CF239" i="21"/>
  <c r="CF236" i="21"/>
  <c r="AZ263" i="21"/>
  <c r="CE263" i="21"/>
  <c r="CE400" i="21" s="1"/>
  <c r="CD263" i="21"/>
  <c r="CD400" i="21" s="1"/>
  <c r="BY239" i="21"/>
  <c r="BY254" i="21" s="1"/>
  <c r="BY236" i="21"/>
  <c r="CB263" i="21"/>
  <c r="CB400" i="21" s="1"/>
  <c r="AU263" i="21"/>
  <c r="CN263" i="21"/>
  <c r="CN400" i="21" s="1"/>
  <c r="AJ263" i="21"/>
  <c r="CQ239" i="21"/>
  <c r="CQ277" i="21" s="1"/>
  <c r="CQ236" i="21"/>
  <c r="CT263" i="21"/>
  <c r="CT400" i="21" s="1"/>
  <c r="BV239" i="21"/>
  <c r="BV253" i="21" s="1"/>
  <c r="BV236" i="21"/>
  <c r="BK263" i="21"/>
  <c r="CS239" i="21"/>
  <c r="CS254" i="21" s="1"/>
  <c r="CS236" i="21"/>
  <c r="CK263" i="21"/>
  <c r="CK400" i="21" s="1"/>
  <c r="CC239" i="21"/>
  <c r="CC236" i="21"/>
  <c r="AG263" i="21"/>
  <c r="CH239" i="21"/>
  <c r="CH261" i="21" s="1"/>
  <c r="CH236" i="21"/>
  <c r="CO239" i="21"/>
  <c r="CO277" i="21" s="1"/>
  <c r="CO236" i="21"/>
  <c r="CG263" i="21"/>
  <c r="CG400" i="21" s="1"/>
  <c r="CA239" i="21"/>
  <c r="CA253" i="21" s="1"/>
  <c r="CA236" i="21"/>
  <c r="AJ227" i="21"/>
  <c r="AJ264" i="21" s="1"/>
  <c r="CM239" i="21"/>
  <c r="CM277" i="21" s="1"/>
  <c r="CM236" i="21"/>
  <c r="BO263" i="21"/>
  <c r="AI263" i="21"/>
  <c r="CQ263" i="21"/>
  <c r="CQ400" i="21" s="1"/>
  <c r="AX263" i="21"/>
  <c r="BS263" i="21"/>
  <c r="Z227" i="21"/>
  <c r="Z264" i="21" s="1"/>
  <c r="Z401" i="21" s="1"/>
  <c r="BS227" i="21"/>
  <c r="BS225" i="21" s="1"/>
  <c r="Z106" i="21"/>
  <c r="Z109" i="21" s="1"/>
  <c r="Z280" i="21" s="1"/>
  <c r="Z107" i="21"/>
  <c r="Z110" i="21" s="1"/>
  <c r="BQ227" i="21"/>
  <c r="BQ264" i="21" s="1"/>
  <c r="BQ263" i="21"/>
  <c r="BG227" i="21"/>
  <c r="BG264" i="21" s="1"/>
  <c r="BG263" i="21"/>
  <c r="AQ227" i="21"/>
  <c r="AQ263" i="21"/>
  <c r="BD263" i="21"/>
  <c r="AX227" i="21"/>
  <c r="AA227" i="21"/>
  <c r="AA264" i="21" s="1"/>
  <c r="BR227" i="21"/>
  <c r="BR264" i="21" s="1"/>
  <c r="BR263" i="21"/>
  <c r="BE227" i="21"/>
  <c r="BE263" i="21"/>
  <c r="AL227" i="21"/>
  <c r="AL264" i="21" s="1"/>
  <c r="AL263" i="21"/>
  <c r="BU227" i="21"/>
  <c r="BU263" i="21"/>
  <c r="AO227" i="21"/>
  <c r="AO264" i="21" s="1"/>
  <c r="AO263" i="21"/>
  <c r="BH227" i="21"/>
  <c r="BH264" i="21" s="1"/>
  <c r="BH263" i="21"/>
  <c r="BC227" i="21"/>
  <c r="BC264" i="21" s="1"/>
  <c r="BT227" i="21"/>
  <c r="BT264" i="21" s="1"/>
  <c r="BT263" i="21"/>
  <c r="AP263" i="21"/>
  <c r="AM227" i="21"/>
  <c r="AM264" i="21" s="1"/>
  <c r="AM263" i="21"/>
  <c r="BI227" i="21"/>
  <c r="BI263" i="21"/>
  <c r="AR227" i="21"/>
  <c r="AR264" i="21" s="1"/>
  <c r="BJ227" i="21"/>
  <c r="BJ264" i="21" s="1"/>
  <c r="BJ263" i="21"/>
  <c r="AT227" i="21"/>
  <c r="AT264" i="21" s="1"/>
  <c r="AC227" i="21"/>
  <c r="AC264" i="21" s="1"/>
  <c r="AC263" i="21"/>
  <c r="AY227" i="21"/>
  <c r="AY264" i="21" s="1"/>
  <c r="AY263" i="21"/>
  <c r="BN227" i="21"/>
  <c r="BN264" i="21" s="1"/>
  <c r="BN263" i="21"/>
  <c r="AF227" i="21"/>
  <c r="AF264" i="21" s="1"/>
  <c r="AF263" i="21"/>
  <c r="AV227" i="21"/>
  <c r="AV264" i="21" s="1"/>
  <c r="AV263" i="21"/>
  <c r="BM227" i="21"/>
  <c r="BM264" i="21" s="1"/>
  <c r="BM263" i="21"/>
  <c r="AW227" i="21"/>
  <c r="AW263" i="21"/>
  <c r="AD227" i="21"/>
  <c r="AD264" i="21" s="1"/>
  <c r="AD263" i="21"/>
  <c r="BA227" i="21"/>
  <c r="BA264" i="21" s="1"/>
  <c r="BA263" i="21"/>
  <c r="BP227" i="21"/>
  <c r="BP264" i="21" s="1"/>
  <c r="AH227" i="21"/>
  <c r="AH264" i="21" s="1"/>
  <c r="AH263" i="21"/>
  <c r="BY323" i="21"/>
  <c r="CN323" i="21"/>
  <c r="CR323" i="21"/>
  <c r="BZ204" i="21"/>
  <c r="BZ240" i="21"/>
  <c r="BY204" i="21"/>
  <c r="BY240" i="21"/>
  <c r="CR204" i="21"/>
  <c r="CR240" i="21"/>
  <c r="CP204" i="21"/>
  <c r="CP240" i="21"/>
  <c r="CL204" i="21"/>
  <c r="CL240" i="21"/>
  <c r="CB204" i="21"/>
  <c r="CB240" i="21"/>
  <c r="CT204" i="21"/>
  <c r="CT240" i="21"/>
  <c r="CH204" i="21"/>
  <c r="CH240" i="21"/>
  <c r="CG204" i="21"/>
  <c r="CG240" i="21"/>
  <c r="CS204" i="21"/>
  <c r="CS240" i="21"/>
  <c r="CC204" i="21"/>
  <c r="CC240" i="21"/>
  <c r="AE215" i="14"/>
  <c r="CN204" i="21"/>
  <c r="CN240" i="21"/>
  <c r="BX204" i="21"/>
  <c r="BX240" i="21"/>
  <c r="CM204" i="21"/>
  <c r="CM240" i="21"/>
  <c r="BW204" i="21"/>
  <c r="BW240" i="21"/>
  <c r="CQ204" i="21"/>
  <c r="CQ240" i="21"/>
  <c r="CD204" i="21"/>
  <c r="CD240" i="21"/>
  <c r="CJ204" i="21"/>
  <c r="CJ240" i="21"/>
  <c r="CA204" i="21"/>
  <c r="CA240" i="21"/>
  <c r="CA241" i="21" s="1"/>
  <c r="BV204" i="21"/>
  <c r="BV240" i="21"/>
  <c r="CK204" i="21"/>
  <c r="CK240" i="21"/>
  <c r="BR215" i="20"/>
  <c r="CO204" i="21"/>
  <c r="CO240" i="21"/>
  <c r="CF204" i="21"/>
  <c r="CF240" i="21"/>
  <c r="CE204" i="21"/>
  <c r="CE240" i="21"/>
  <c r="CI204" i="21"/>
  <c r="CI240" i="21"/>
  <c r="CH216" i="21"/>
  <c r="CH223" i="21" s="1"/>
  <c r="CH232" i="21" s="1"/>
  <c r="CH235" i="21" s="1"/>
  <c r="CH233" i="21"/>
  <c r="CH224" i="21"/>
  <c r="CH221" i="21"/>
  <c r="CH258" i="21" s="1"/>
  <c r="CH397" i="21" s="1"/>
  <c r="CH217" i="21"/>
  <c r="CH220" i="21"/>
  <c r="CH257" i="21" s="1"/>
  <c r="CH396" i="21" s="1"/>
  <c r="CM220" i="21"/>
  <c r="CM257" i="21" s="1"/>
  <c r="CM396" i="21" s="1"/>
  <c r="CM221" i="21"/>
  <c r="CM258" i="21" s="1"/>
  <c r="CM397" i="21" s="1"/>
  <c r="CM224" i="21"/>
  <c r="CM217" i="21"/>
  <c r="CM233" i="21"/>
  <c r="BW216" i="21"/>
  <c r="BW223" i="21" s="1"/>
  <c r="BW232" i="21" s="1"/>
  <c r="BW235" i="21" s="1"/>
  <c r="BW220" i="21"/>
  <c r="BW257" i="21" s="1"/>
  <c r="BW396" i="21" s="1"/>
  <c r="BW221" i="21"/>
  <c r="BW258" i="21" s="1"/>
  <c r="BW397" i="21" s="1"/>
  <c r="BW224" i="21"/>
  <c r="BW217" i="21"/>
  <c r="BW233" i="21"/>
  <c r="BV217" i="21"/>
  <c r="BV220" i="21"/>
  <c r="BV257" i="21" s="1"/>
  <c r="BV396" i="21" s="1"/>
  <c r="BV221" i="21"/>
  <c r="BV258" i="21" s="1"/>
  <c r="BV397" i="21" s="1"/>
  <c r="BV224" i="21"/>
  <c r="BV233" i="21"/>
  <c r="CJ221" i="21"/>
  <c r="CJ258" i="21" s="1"/>
  <c r="CJ397" i="21" s="1"/>
  <c r="CJ233" i="21"/>
  <c r="CJ224" i="21"/>
  <c r="CJ217" i="21"/>
  <c r="CJ220" i="21"/>
  <c r="CJ257" i="21" s="1"/>
  <c r="CJ396" i="21" s="1"/>
  <c r="CI216" i="21"/>
  <c r="CI223" i="21" s="1"/>
  <c r="CI232" i="21" s="1"/>
  <c r="CI235" i="21" s="1"/>
  <c r="CI220" i="21"/>
  <c r="CI257" i="21" s="1"/>
  <c r="CI396" i="21" s="1"/>
  <c r="CI233" i="21"/>
  <c r="CI224" i="21"/>
  <c r="CI217" i="21"/>
  <c r="CI221" i="21"/>
  <c r="CI258" i="21" s="1"/>
  <c r="CI397" i="21" s="1"/>
  <c r="BB227" i="21"/>
  <c r="CF216" i="21"/>
  <c r="CF223" i="21" s="1"/>
  <c r="CF232" i="21" s="1"/>
  <c r="CF235" i="21" s="1"/>
  <c r="CF220" i="21"/>
  <c r="CF257" i="21" s="1"/>
  <c r="CF396" i="21" s="1"/>
  <c r="CF221" i="21"/>
  <c r="CF258" i="21" s="1"/>
  <c r="CF397" i="21" s="1"/>
  <c r="CF233" i="21"/>
  <c r="CF224" i="21"/>
  <c r="CF217" i="21"/>
  <c r="CK220" i="21"/>
  <c r="CK257" i="21" s="1"/>
  <c r="CK396" i="21" s="1"/>
  <c r="CK224" i="21"/>
  <c r="CK221" i="21"/>
  <c r="CK258" i="21" s="1"/>
  <c r="CK397" i="21" s="1"/>
  <c r="CK217" i="21"/>
  <c r="CK233" i="21"/>
  <c r="CP323" i="21"/>
  <c r="BY216" i="21"/>
  <c r="BY223" i="21" s="1"/>
  <c r="BY232" i="21" s="1"/>
  <c r="BY235" i="21" s="1"/>
  <c r="BY233" i="21"/>
  <c r="BY220" i="21"/>
  <c r="BY257" i="21" s="1"/>
  <c r="BY396" i="21" s="1"/>
  <c r="BY224" i="21"/>
  <c r="BY221" i="21"/>
  <c r="BY258" i="21" s="1"/>
  <c r="BY397" i="21" s="1"/>
  <c r="BY217" i="21"/>
  <c r="AU225" i="21"/>
  <c r="CE220" i="21"/>
  <c r="CE257" i="21" s="1"/>
  <c r="CE396" i="21" s="1"/>
  <c r="CE221" i="21"/>
  <c r="CE258" i="21" s="1"/>
  <c r="CE397" i="21" s="1"/>
  <c r="CE233" i="21"/>
  <c r="CE224" i="21"/>
  <c r="CE217" i="21"/>
  <c r="AI227" i="21"/>
  <c r="AI264" i="21" s="1"/>
  <c r="AE227" i="21"/>
  <c r="CT216" i="21"/>
  <c r="CT223" i="21" s="1"/>
  <c r="CT232" i="21" s="1"/>
  <c r="CT235" i="21" s="1"/>
  <c r="CT217" i="21"/>
  <c r="CT220" i="21"/>
  <c r="CT257" i="21" s="1"/>
  <c r="CT396" i="21" s="1"/>
  <c r="CT221" i="21"/>
  <c r="CT258" i="21" s="1"/>
  <c r="CT397" i="21" s="1"/>
  <c r="CT233" i="21"/>
  <c r="CT224" i="21"/>
  <c r="CL216" i="21"/>
  <c r="CL223" i="21" s="1"/>
  <c r="CL232" i="21" s="1"/>
  <c r="CL235" i="21" s="1"/>
  <c r="CL217" i="21"/>
  <c r="CL220" i="21"/>
  <c r="CL257" i="21" s="1"/>
  <c r="CL396" i="21" s="1"/>
  <c r="CL221" i="21"/>
  <c r="CL258" i="21" s="1"/>
  <c r="CL397" i="21" s="1"/>
  <c r="CL224" i="21"/>
  <c r="CL233" i="21"/>
  <c r="BZ233" i="21"/>
  <c r="BZ221" i="21"/>
  <c r="BZ258" i="21" s="1"/>
  <c r="BZ397" i="21" s="1"/>
  <c r="BZ224" i="21"/>
  <c r="BZ217" i="21"/>
  <c r="BZ220" i="21"/>
  <c r="BZ257" i="21" s="1"/>
  <c r="BZ396" i="21" s="1"/>
  <c r="CO216" i="21"/>
  <c r="CO223" i="21" s="1"/>
  <c r="CO232" i="21" s="1"/>
  <c r="CO235" i="21" s="1"/>
  <c r="CO233" i="21"/>
  <c r="CO220" i="21"/>
  <c r="CO257" i="21" s="1"/>
  <c r="CO396" i="21" s="1"/>
  <c r="CO224" i="21"/>
  <c r="CO221" i="21"/>
  <c r="CO258" i="21" s="1"/>
  <c r="CO397" i="21" s="1"/>
  <c r="CO217" i="21"/>
  <c r="CA233" i="21"/>
  <c r="CA221" i="21"/>
  <c r="CA258" i="21" s="1"/>
  <c r="CA397" i="21" s="1"/>
  <c r="CA224" i="21"/>
  <c r="CA217" i="21"/>
  <c r="CA220" i="21"/>
  <c r="CA257" i="21" s="1"/>
  <c r="CA396" i="21" s="1"/>
  <c r="CB221" i="21"/>
  <c r="CB258" i="21" s="1"/>
  <c r="CB397" i="21" s="1"/>
  <c r="CB233" i="21"/>
  <c r="CB224" i="21"/>
  <c r="CB217" i="21"/>
  <c r="CB220" i="21"/>
  <c r="CB257" i="21" s="1"/>
  <c r="CB396" i="21" s="1"/>
  <c r="CD217" i="21"/>
  <c r="CD220" i="21"/>
  <c r="CD257" i="21" s="1"/>
  <c r="CD396" i="21" s="1"/>
  <c r="CD221" i="21"/>
  <c r="CD258" i="21" s="1"/>
  <c r="CD397" i="21" s="1"/>
  <c r="CD233" i="21"/>
  <c r="CD224" i="21"/>
  <c r="CP233" i="21"/>
  <c r="CP224" i="21"/>
  <c r="CP217" i="21"/>
  <c r="CP220" i="21"/>
  <c r="CP257" i="21" s="1"/>
  <c r="CP396" i="21" s="1"/>
  <c r="CP221" i="21"/>
  <c r="CP258" i="21" s="1"/>
  <c r="CP397" i="21" s="1"/>
  <c r="CR221" i="21"/>
  <c r="CR258" i="21" s="1"/>
  <c r="CR397" i="21" s="1"/>
  <c r="CR233" i="21"/>
  <c r="CR224" i="21"/>
  <c r="CR217" i="21"/>
  <c r="CR220" i="21"/>
  <c r="CR257" i="21" s="1"/>
  <c r="CR396" i="21" s="1"/>
  <c r="CG233" i="21"/>
  <c r="CG220" i="21"/>
  <c r="CG257" i="21" s="1"/>
  <c r="CG396" i="21" s="1"/>
  <c r="CG224" i="21"/>
  <c r="CG221" i="21"/>
  <c r="CG258" i="21" s="1"/>
  <c r="CG397" i="21" s="1"/>
  <c r="CG217" i="21"/>
  <c r="CN220" i="21"/>
  <c r="CN257" i="21" s="1"/>
  <c r="CN396" i="21" s="1"/>
  <c r="CN221" i="21"/>
  <c r="CN258" i="21" s="1"/>
  <c r="CN397" i="21" s="1"/>
  <c r="CN233" i="21"/>
  <c r="CN224" i="21"/>
  <c r="CN217" i="21"/>
  <c r="BX216" i="21"/>
  <c r="BX223" i="21" s="1"/>
  <c r="BX232" i="21" s="1"/>
  <c r="BX235" i="21" s="1"/>
  <c r="BX220" i="21"/>
  <c r="BX257" i="21" s="1"/>
  <c r="BX396" i="21" s="1"/>
  <c r="BX221" i="21"/>
  <c r="BX258" i="21" s="1"/>
  <c r="BX397" i="21" s="1"/>
  <c r="BX233" i="21"/>
  <c r="BX217" i="21"/>
  <c r="BX224" i="21"/>
  <c r="CQ233" i="21"/>
  <c r="CQ220" i="21"/>
  <c r="CQ257" i="21" s="1"/>
  <c r="CQ396" i="21" s="1"/>
  <c r="CQ224" i="21"/>
  <c r="CQ217" i="21"/>
  <c r="CQ221" i="21"/>
  <c r="CQ258" i="21" s="1"/>
  <c r="CQ397" i="21" s="1"/>
  <c r="CS220" i="21"/>
  <c r="CS257" i="21" s="1"/>
  <c r="CS396" i="21" s="1"/>
  <c r="CS224" i="21"/>
  <c r="CS221" i="21"/>
  <c r="CS258" i="21" s="1"/>
  <c r="CS397" i="21" s="1"/>
  <c r="CS217" i="21"/>
  <c r="CS233" i="21"/>
  <c r="CC220" i="21"/>
  <c r="CC257" i="21" s="1"/>
  <c r="CC396" i="21" s="1"/>
  <c r="CC224" i="21"/>
  <c r="CC221" i="21"/>
  <c r="CC258" i="21" s="1"/>
  <c r="CC397" i="21" s="1"/>
  <c r="CC217" i="21"/>
  <c r="CC233" i="21"/>
  <c r="CA216" i="21"/>
  <c r="CA223" i="21" s="1"/>
  <c r="CA232" i="21" s="1"/>
  <c r="CA235" i="21" s="1"/>
  <c r="BV216" i="21"/>
  <c r="BV223" i="21" s="1"/>
  <c r="BV232" i="21" s="1"/>
  <c r="BV235" i="21" s="1"/>
  <c r="CJ216" i="21"/>
  <c r="CJ223" i="21" s="1"/>
  <c r="CJ232" i="21" s="1"/>
  <c r="CJ235" i="21" s="1"/>
  <c r="BZ216" i="21"/>
  <c r="BZ223" i="21" s="1"/>
  <c r="BZ232" i="21" s="1"/>
  <c r="BZ235" i="21" s="1"/>
  <c r="CR216" i="21"/>
  <c r="CR223" i="21" s="1"/>
  <c r="CR232" i="21" s="1"/>
  <c r="CR235" i="21" s="1"/>
  <c r="CM323" i="21"/>
  <c r="CP216" i="21"/>
  <c r="CP223" i="21" s="1"/>
  <c r="CP232" i="21" s="1"/>
  <c r="CP235" i="21" s="1"/>
  <c r="CK277" i="21"/>
  <c r="BX323" i="21"/>
  <c r="AS227" i="21"/>
  <c r="AN227" i="21"/>
  <c r="AB227" i="21"/>
  <c r="AB264" i="21" s="1"/>
  <c r="BL227" i="21"/>
  <c r="CM216" i="21"/>
  <c r="CM223" i="21" s="1"/>
  <c r="CM232" i="21" s="1"/>
  <c r="CM235" i="21" s="1"/>
  <c r="BF227" i="21"/>
  <c r="AG227" i="21"/>
  <c r="AZ227" i="21"/>
  <c r="BK227" i="21"/>
  <c r="CS216" i="21"/>
  <c r="CS223" i="21" s="1"/>
  <c r="CS232" i="21" s="1"/>
  <c r="CS235" i="21" s="1"/>
  <c r="CG216" i="21"/>
  <c r="CG223" i="21" s="1"/>
  <c r="CG232" i="21" s="1"/>
  <c r="CG235" i="21" s="1"/>
  <c r="CN216" i="21"/>
  <c r="CN223" i="21" s="1"/>
  <c r="CN232" i="21" s="1"/>
  <c r="CN235" i="21" s="1"/>
  <c r="BO227" i="21"/>
  <c r="CD216" i="21"/>
  <c r="CD223" i="21" s="1"/>
  <c r="CD232" i="21" s="1"/>
  <c r="CD235" i="21" s="1"/>
  <c r="CQ216" i="21"/>
  <c r="CQ223" i="21" s="1"/>
  <c r="CQ232" i="21" s="1"/>
  <c r="CQ235" i="21" s="1"/>
  <c r="CC216" i="21"/>
  <c r="CC223" i="21" s="1"/>
  <c r="CC232" i="21" s="1"/>
  <c r="CC235" i="21" s="1"/>
  <c r="CE216" i="21"/>
  <c r="CE223" i="21" s="1"/>
  <c r="CE232" i="21" s="1"/>
  <c r="CE235" i="21" s="1"/>
  <c r="CB216" i="21"/>
  <c r="CB223" i="21" s="1"/>
  <c r="CB232" i="21" s="1"/>
  <c r="CB235" i="21" s="1"/>
  <c r="CK216" i="21"/>
  <c r="CK223" i="21" s="1"/>
  <c r="CK232" i="21" s="1"/>
  <c r="CK235" i="21" s="1"/>
  <c r="CC323" i="21"/>
  <c r="BZ323" i="21"/>
  <c r="CH323" i="21"/>
  <c r="CO323" i="21"/>
  <c r="CB323" i="21"/>
  <c r="Z395" i="21"/>
  <c r="BZ404" i="21"/>
  <c r="CO404" i="21"/>
  <c r="BY402" i="21"/>
  <c r="CN404" i="21"/>
  <c r="CR404" i="21"/>
  <c r="CM404" i="21"/>
  <c r="BW402" i="21"/>
  <c r="CB402" i="21"/>
  <c r="CS404" i="21"/>
  <c r="CK403" i="21"/>
  <c r="CJ403" i="21"/>
  <c r="CE323" i="21"/>
  <c r="CL323" i="21"/>
  <c r="BV323" i="21"/>
  <c r="CS323" i="21"/>
  <c r="CO401" i="21"/>
  <c r="CN403" i="21"/>
  <c r="BX401" i="21"/>
  <c r="CQ402" i="21"/>
  <c r="CM401" i="21"/>
  <c r="CB404" i="21"/>
  <c r="CT404" i="21"/>
  <c r="BV402" i="21"/>
  <c r="CK402" i="21"/>
  <c r="CI323" i="21"/>
  <c r="BV401" i="21"/>
  <c r="CH401" i="21"/>
  <c r="CI402" i="21"/>
  <c r="CD403" i="21"/>
  <c r="CH402" i="21"/>
  <c r="CI403" i="21"/>
  <c r="CO403" i="21"/>
  <c r="BY404" i="21"/>
  <c r="CF402" i="21"/>
  <c r="BX404" i="21"/>
  <c r="CM403" i="21"/>
  <c r="BW404" i="21"/>
  <c r="CT401" i="21"/>
  <c r="CD404" i="21"/>
  <c r="CS401" i="21"/>
  <c r="CC404" i="21"/>
  <c r="CJ402" i="21"/>
  <c r="CT402" i="21"/>
  <c r="CP403" i="21"/>
  <c r="CH404" i="21"/>
  <c r="CG402" i="21"/>
  <c r="BY401" i="21"/>
  <c r="BX403" i="21"/>
  <c r="CQ401" i="21"/>
  <c r="CE402" i="21"/>
  <c r="BW401" i="21"/>
  <c r="CA401" i="21"/>
  <c r="CD401" i="21"/>
  <c r="CS403" i="21"/>
  <c r="CJ404" i="21"/>
  <c r="CG323" i="21"/>
  <c r="CF323" i="21"/>
  <c r="CA323" i="21"/>
  <c r="CQ323" i="21"/>
  <c r="CJ323" i="21"/>
  <c r="CP402" i="21"/>
  <c r="BZ401" i="21"/>
  <c r="CI401" i="21"/>
  <c r="CG404" i="21"/>
  <c r="BY403" i="21"/>
  <c r="CF401" i="21"/>
  <c r="CR401" i="21"/>
  <c r="CQ403" i="21"/>
  <c r="BW403" i="21"/>
  <c r="CA402" i="21"/>
  <c r="CL402" i="21"/>
  <c r="CD402" i="21"/>
  <c r="Z402" i="21"/>
  <c r="CS402" i="21"/>
  <c r="CC401" i="21"/>
  <c r="CD323" i="21"/>
  <c r="CP404" i="21"/>
  <c r="BZ403" i="21"/>
  <c r="CI404" i="21"/>
  <c r="CF404" i="21"/>
  <c r="CR403" i="21"/>
  <c r="CQ404" i="21"/>
  <c r="CE404" i="21"/>
  <c r="CB401" i="21"/>
  <c r="CA403" i="21"/>
  <c r="CL403" i="21"/>
  <c r="Z404" i="21"/>
  <c r="CK401" i="21"/>
  <c r="CC403" i="21"/>
  <c r="CT323" i="21"/>
  <c r="CP401" i="21"/>
  <c r="CG401" i="21"/>
  <c r="CN401" i="21"/>
  <c r="CF403" i="21"/>
  <c r="CE401" i="21"/>
  <c r="CB403" i="21"/>
  <c r="CA404" i="21"/>
  <c r="CL404" i="21"/>
  <c r="BV403" i="21"/>
  <c r="Z403" i="21"/>
  <c r="CK404" i="21"/>
  <c r="CC402" i="21"/>
  <c r="BW323" i="21"/>
  <c r="CK323" i="21"/>
  <c r="CH403" i="21"/>
  <c r="BZ402" i="21"/>
  <c r="CO402" i="21"/>
  <c r="CG403" i="21"/>
  <c r="CN402" i="21"/>
  <c r="BX402" i="21"/>
  <c r="CR402" i="21"/>
  <c r="CM402" i="21"/>
  <c r="CE403" i="21"/>
  <c r="CT403" i="21"/>
  <c r="CL401" i="21"/>
  <c r="BV404" i="21"/>
  <c r="CJ401" i="21"/>
  <c r="BX89" i="21"/>
  <c r="BV89" i="21"/>
  <c r="CC89" i="21"/>
  <c r="CQ89" i="21"/>
  <c r="CK89" i="21"/>
  <c r="CH89" i="21"/>
  <c r="CR89" i="21"/>
  <c r="CM89" i="21"/>
  <c r="CJ89" i="21"/>
  <c r="CO89" i="21"/>
  <c r="BZ89" i="21"/>
  <c r="CI89" i="21"/>
  <c r="CN89" i="21"/>
  <c r="BW89" i="21"/>
  <c r="CA89" i="21"/>
  <c r="CT89" i="21"/>
  <c r="BY89" i="21"/>
  <c r="CE89" i="21"/>
  <c r="CL89" i="21"/>
  <c r="Z89" i="21"/>
  <c r="CP89" i="21"/>
  <c r="CG89" i="21"/>
  <c r="CF89" i="21"/>
  <c r="CB89" i="21"/>
  <c r="CD89" i="21"/>
  <c r="CS89" i="21"/>
  <c r="CK395" i="21"/>
  <c r="CO11" i="21"/>
  <c r="CN395" i="21"/>
  <c r="BX395" i="21"/>
  <c r="CA395" i="21"/>
  <c r="CQ395" i="21"/>
  <c r="CJ395" i="21"/>
  <c r="CP395" i="21"/>
  <c r="BZ395" i="21"/>
  <c r="CG395" i="21"/>
  <c r="CI395" i="21"/>
  <c r="BW395" i="21"/>
  <c r="CL395" i="21"/>
  <c r="CF395" i="21"/>
  <c r="CM395" i="21"/>
  <c r="CS395" i="21"/>
  <c r="CC395" i="21"/>
  <c r="CR395" i="21"/>
  <c r="CB395" i="21"/>
  <c r="CH395" i="21"/>
  <c r="CO395" i="21"/>
  <c r="BY395" i="21"/>
  <c r="CE395" i="21"/>
  <c r="CT395" i="21"/>
  <c r="CD395" i="21"/>
  <c r="BV84" i="21"/>
  <c r="BV395" i="21"/>
  <c r="BY84" i="21"/>
  <c r="CN84" i="21"/>
  <c r="CJ84" i="21"/>
  <c r="CH84" i="21"/>
  <c r="CI84" i="21"/>
  <c r="CT84" i="21"/>
  <c r="CS84" i="21"/>
  <c r="BZ84" i="21"/>
  <c r="CF84" i="21"/>
  <c r="CE84" i="21"/>
  <c r="CB84" i="21"/>
  <c r="CO84" i="21"/>
  <c r="BW84" i="21"/>
  <c r="CL84" i="21"/>
  <c r="CK84" i="21"/>
  <c r="CQ84" i="21"/>
  <c r="BX84" i="21"/>
  <c r="CM84" i="21"/>
  <c r="CA84" i="21"/>
  <c r="CP84" i="21"/>
  <c r="CG84" i="21"/>
  <c r="CD84" i="21"/>
  <c r="CC84" i="21"/>
  <c r="Z84" i="21"/>
  <c r="CR84" i="21"/>
  <c r="Z11" i="21"/>
  <c r="CK254" i="21"/>
  <c r="CK261" i="21"/>
  <c r="CH254" i="21"/>
  <c r="BZ261" i="21"/>
  <c r="CA11" i="21"/>
  <c r="BX11" i="21"/>
  <c r="BZ322" i="21"/>
  <c r="CG393" i="21"/>
  <c r="BX322" i="21"/>
  <c r="BW322" i="21"/>
  <c r="CF322" i="21"/>
  <c r="BX393" i="21"/>
  <c r="CM393" i="21"/>
  <c r="CL322" i="21"/>
  <c r="BZ11" i="21"/>
  <c r="BZ393" i="21"/>
  <c r="CO322" i="21"/>
  <c r="CF393" i="21"/>
  <c r="CA322" i="21"/>
  <c r="CQ322" i="21"/>
  <c r="CL393" i="21"/>
  <c r="CS322" i="21"/>
  <c r="CJ322" i="21"/>
  <c r="CH322" i="21"/>
  <c r="CO393" i="21"/>
  <c r="CA393" i="21"/>
  <c r="CM322" i="21"/>
  <c r="CQ393" i="21"/>
  <c r="BV322" i="21"/>
  <c r="CS393" i="21"/>
  <c r="CJ393" i="21"/>
  <c r="CH393" i="21"/>
  <c r="BY322" i="21"/>
  <c r="CT322" i="21"/>
  <c r="BV393" i="21"/>
  <c r="CC322" i="21"/>
  <c r="BY393" i="21"/>
  <c r="CN322" i="21"/>
  <c r="BW393" i="21"/>
  <c r="CT393" i="21"/>
  <c r="CD322" i="21"/>
  <c r="CK322" i="21"/>
  <c r="CC393" i="21"/>
  <c r="CR322" i="21"/>
  <c r="CB322" i="21"/>
  <c r="CP322" i="21"/>
  <c r="CI322" i="21"/>
  <c r="CN393" i="21"/>
  <c r="CE322" i="21"/>
  <c r="CD393" i="21"/>
  <c r="CK393" i="21"/>
  <c r="CR393" i="21"/>
  <c r="CB393" i="21"/>
  <c r="CP393" i="21"/>
  <c r="CG322" i="21"/>
  <c r="CI393" i="21"/>
  <c r="CE393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CT139" i="14"/>
  <c r="CN76" i="14"/>
  <c r="CN67" i="14" s="1"/>
  <c r="CF76" i="14"/>
  <c r="BX76" i="14"/>
  <c r="BP76" i="14"/>
  <c r="BH76" i="14"/>
  <c r="AZ76" i="14"/>
  <c r="AR76" i="14"/>
  <c r="AR67" i="14" s="1"/>
  <c r="AJ76" i="14"/>
  <c r="AB76" i="14"/>
  <c r="AB67" i="14" s="1"/>
  <c r="CM100" i="14"/>
  <c r="CE100" i="14"/>
  <c r="BW100" i="14"/>
  <c r="BW91" i="14" s="1"/>
  <c r="BO100" i="14"/>
  <c r="BO91" i="14" s="1"/>
  <c r="BG100" i="14"/>
  <c r="BG91" i="14" s="1"/>
  <c r="AY100" i="14"/>
  <c r="AY91" i="14" s="1"/>
  <c r="AQ100" i="14"/>
  <c r="AI100" i="14"/>
  <c r="AI91" i="14" s="1"/>
  <c r="CS124" i="14"/>
  <c r="CK124" i="14"/>
  <c r="CC124" i="14"/>
  <c r="CC115" i="14" s="1"/>
  <c r="BU124" i="14"/>
  <c r="BU115" i="14" s="1"/>
  <c r="BM124" i="14"/>
  <c r="BE124" i="14"/>
  <c r="BE115" i="14" s="1"/>
  <c r="AW124" i="14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E148" i="14"/>
  <c r="BE139" i="14" s="1"/>
  <c r="AW148" i="14"/>
  <c r="AO148" i="14"/>
  <c r="AG148" i="14"/>
  <c r="AG139" i="14" s="1"/>
  <c r="CQ172" i="14"/>
  <c r="CQ163" i="14" s="1"/>
  <c r="CI172" i="14"/>
  <c r="CA172" i="14"/>
  <c r="CA163" i="14" s="1"/>
  <c r="BS172" i="14"/>
  <c r="BK172" i="14"/>
  <c r="BK163" i="14" s="1"/>
  <c r="BC172" i="14"/>
  <c r="AU172" i="14"/>
  <c r="AU163" i="14" s="1"/>
  <c r="AM172" i="14"/>
  <c r="AM163" i="14" s="1"/>
  <c r="AD172" i="14"/>
  <c r="AD163" i="14" s="1"/>
  <c r="CT76" i="14"/>
  <c r="CL76" i="14"/>
  <c r="CL67" i="14" s="1"/>
  <c r="CD76" i="14"/>
  <c r="BV76" i="14"/>
  <c r="BV67" i="14" s="1"/>
  <c r="BN76" i="14"/>
  <c r="BF76" i="14"/>
  <c r="AX76" i="14"/>
  <c r="AP76" i="14"/>
  <c r="AP67" i="14" s="1"/>
  <c r="AH76" i="14"/>
  <c r="CS100" i="14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CQ124" i="14"/>
  <c r="CQ115" i="14" s="1"/>
  <c r="CI124" i="14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A172" i="14"/>
  <c r="BA163" i="14" s="1"/>
  <c r="AS172" i="14"/>
  <c r="AK172" i="14"/>
  <c r="AB172" i="14"/>
  <c r="AB163" i="14" s="1"/>
  <c r="CS76" i="14"/>
  <c r="CS67" i="14" s="1"/>
  <c r="CK76" i="14"/>
  <c r="CC76" i="14"/>
  <c r="CC67" i="14" s="1"/>
  <c r="BU76" i="14"/>
  <c r="BM76" i="14"/>
  <c r="BM67" i="14" s="1"/>
  <c r="BE76" i="14"/>
  <c r="BE67" i="14" s="1"/>
  <c r="AW76" i="14"/>
  <c r="AO76" i="14"/>
  <c r="AG76" i="14"/>
  <c r="AG67" i="14" s="1"/>
  <c r="Z100" i="14"/>
  <c r="CR100" i="14"/>
  <c r="CR91" i="14" s="1"/>
  <c r="CJ100" i="14"/>
  <c r="CB100" i="14"/>
  <c r="CB91" i="14" s="1"/>
  <c r="BT100" i="14"/>
  <c r="BT91" i="14" s="1"/>
  <c r="BL100" i="14"/>
  <c r="BD100" i="14"/>
  <c r="AV100" i="14"/>
  <c r="AV91" i="14" s="1"/>
  <c r="AN100" i="14"/>
  <c r="AF100" i="14"/>
  <c r="AF91" i="14" s="1"/>
  <c r="CP124" i="14"/>
  <c r="CH124" i="14"/>
  <c r="CH115" i="14" s="1"/>
  <c r="BZ124" i="14"/>
  <c r="BR124" i="14"/>
  <c r="BR115" i="14" s="1"/>
  <c r="BJ124" i="14"/>
  <c r="BJ115" i="14" s="1"/>
  <c r="BB124" i="14"/>
  <c r="BB115" i="14" s="1"/>
  <c r="AT124" i="14"/>
  <c r="AL124" i="14"/>
  <c r="AD124" i="14"/>
  <c r="CP148" i="14"/>
  <c r="CP139" i="14" s="1"/>
  <c r="CH148" i="14"/>
  <c r="BZ148" i="14"/>
  <c r="BR148" i="14"/>
  <c r="BR139" i="14" s="1"/>
  <c r="BJ148" i="14"/>
  <c r="BJ139" i="14" s="1"/>
  <c r="BB148" i="14"/>
  <c r="AT148" i="14"/>
  <c r="AT139" i="14" s="1"/>
  <c r="AL148" i="14"/>
  <c r="AC148" i="14"/>
  <c r="AE160" i="14"/>
  <c r="AE172" i="14" s="1"/>
  <c r="CN172" i="14"/>
  <c r="CF172" i="14"/>
  <c r="CF163" i="14" s="1"/>
  <c r="BX172" i="14"/>
  <c r="BX163" i="14" s="1"/>
  <c r="BP172" i="14"/>
  <c r="BH172" i="14"/>
  <c r="BH163" i="14" s="1"/>
  <c r="AZ172" i="14"/>
  <c r="AR172" i="14"/>
  <c r="AR163" i="14" s="1"/>
  <c r="AJ172" i="14"/>
  <c r="AA172" i="14"/>
  <c r="AA163" i="14" s="1"/>
  <c r="Z76" i="14"/>
  <c r="Z67" i="14" s="1"/>
  <c r="CR76" i="14"/>
  <c r="CB76" i="14"/>
  <c r="BL76" i="14"/>
  <c r="AV76" i="14"/>
  <c r="AF76" i="14"/>
  <c r="AF67" i="14" s="1"/>
  <c r="CQ100" i="14"/>
  <c r="CI100" i="14"/>
  <c r="CI91" i="14" s="1"/>
  <c r="CA100" i="14"/>
  <c r="CA91" i="14" s="1"/>
  <c r="BS100" i="14"/>
  <c r="BS91" i="14" s="1"/>
  <c r="BK100" i="14"/>
  <c r="BC100" i="14"/>
  <c r="BC91" i="14" s="1"/>
  <c r="AU100" i="14"/>
  <c r="AM100" i="14"/>
  <c r="AM91" i="14" s="1"/>
  <c r="AE100" i="14"/>
  <c r="CO124" i="14"/>
  <c r="CO115" i="14" s="1"/>
  <c r="CG124" i="14"/>
  <c r="BY124" i="14"/>
  <c r="BY115" i="14" s="1"/>
  <c r="BQ124" i="14"/>
  <c r="BI124" i="14"/>
  <c r="BI115" i="14" s="1"/>
  <c r="BA124" i="14"/>
  <c r="AS124" i="14"/>
  <c r="AS115" i="14" s="1"/>
  <c r="AK124" i="14"/>
  <c r="AC124" i="14"/>
  <c r="AC115" i="14" s="1"/>
  <c r="AW115" i="14"/>
  <c r="CO148" i="14"/>
  <c r="CO139" i="14" s="1"/>
  <c r="CG148" i="14"/>
  <c r="BY148" i="14"/>
  <c r="BY139" i="14" s="1"/>
  <c r="BQ148" i="14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O172" i="14"/>
  <c r="BO163" i="14" s="1"/>
  <c r="BG172" i="14"/>
  <c r="AY172" i="14"/>
  <c r="AY163" i="14" s="1"/>
  <c r="AQ172" i="14"/>
  <c r="AQ163" i="14" s="1"/>
  <c r="AI172" i="14"/>
  <c r="CJ76" i="14"/>
  <c r="CJ67" i="14" s="1"/>
  <c r="BT76" i="14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C76" i="14"/>
  <c r="AU76" i="14"/>
  <c r="AU67" i="14" s="1"/>
  <c r="AM76" i="14"/>
  <c r="AM67" i="14" s="1"/>
  <c r="AE76" i="14"/>
  <c r="AE67" i="14" s="1"/>
  <c r="CP100" i="14"/>
  <c r="CP91" i="14" s="1"/>
  <c r="CH100" i="14"/>
  <c r="BZ100" i="14"/>
  <c r="BZ91" i="14" s="1"/>
  <c r="BR100" i="14"/>
  <c r="BJ100" i="14"/>
  <c r="BB100" i="14"/>
  <c r="AT100" i="14"/>
  <c r="AT91" i="14" s="1"/>
  <c r="AL100" i="14"/>
  <c r="AL91" i="14" s="1"/>
  <c r="AD100" i="14"/>
  <c r="AD91" i="14" s="1"/>
  <c r="CN124" i="14"/>
  <c r="CF124" i="14"/>
  <c r="CF115" i="14" s="1"/>
  <c r="BX124" i="14"/>
  <c r="BP124" i="14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BX148" i="14"/>
  <c r="BP148" i="14"/>
  <c r="BP139" i="14" s="1"/>
  <c r="BH148" i="14"/>
  <c r="AZ148" i="14"/>
  <c r="AZ139" i="14" s="1"/>
  <c r="AR148" i="14"/>
  <c r="AR139" i="14" s="1"/>
  <c r="AJ148" i="14"/>
  <c r="AA148" i="14"/>
  <c r="AA139" i="14" s="1"/>
  <c r="CT172" i="14"/>
  <c r="CL172" i="14"/>
  <c r="CD172" i="14"/>
  <c r="CD163" i="14" s="1"/>
  <c r="BV172" i="14"/>
  <c r="BN172" i="14"/>
  <c r="BN163" i="14" s="1"/>
  <c r="BF172" i="14"/>
  <c r="BF163" i="14" s="1"/>
  <c r="AX172" i="14"/>
  <c r="AP172" i="14"/>
  <c r="AH172" i="14"/>
  <c r="CP76" i="14"/>
  <c r="CH76" i="14"/>
  <c r="CH67" i="14" s="1"/>
  <c r="BZ76" i="14"/>
  <c r="BR76" i="14"/>
  <c r="BR67" i="14" s="1"/>
  <c r="BJ76" i="14"/>
  <c r="BJ67" i="14" s="1"/>
  <c r="BB76" i="14"/>
  <c r="AT76" i="14"/>
  <c r="AT67" i="14" s="1"/>
  <c r="AL76" i="14"/>
  <c r="AL67" i="14" s="1"/>
  <c r="AD76" i="14"/>
  <c r="CO100" i="14"/>
  <c r="CO91" i="14" s="1"/>
  <c r="CG100" i="14"/>
  <c r="BY100" i="14"/>
  <c r="BY91" i="14" s="1"/>
  <c r="BQ100" i="14"/>
  <c r="BQ91" i="14" s="1"/>
  <c r="BI100" i="14"/>
  <c r="BA100" i="14"/>
  <c r="BA91" i="14" s="1"/>
  <c r="AS100" i="14"/>
  <c r="AS91" i="14" s="1"/>
  <c r="AK100" i="14"/>
  <c r="AC100" i="14"/>
  <c r="AC91" i="14" s="1"/>
  <c r="CM124" i="14"/>
  <c r="CE124" i="14"/>
  <c r="CE115" i="14" s="1"/>
  <c r="BW124" i="14"/>
  <c r="BO124" i="14"/>
  <c r="BG124" i="14"/>
  <c r="BG115" i="14" s="1"/>
  <c r="AY124" i="14"/>
  <c r="AQ124" i="14"/>
  <c r="AI124" i="14"/>
  <c r="AI115" i="14" s="1"/>
  <c r="CM148" i="14"/>
  <c r="CE148" i="14"/>
  <c r="CE139" i="14" s="1"/>
  <c r="BW148" i="14"/>
  <c r="BW139" i="14" s="1"/>
  <c r="BO148" i="14"/>
  <c r="BG148" i="14"/>
  <c r="BG139" i="14" s="1"/>
  <c r="AY148" i="14"/>
  <c r="AQ148" i="14"/>
  <c r="AI148" i="14"/>
  <c r="AI139" i="14" s="1"/>
  <c r="CS172" i="14"/>
  <c r="CK172" i="14"/>
  <c r="CK163" i="14" s="1"/>
  <c r="CC172" i="14"/>
  <c r="CC163" i="14" s="1"/>
  <c r="BU172" i="14"/>
  <c r="BM172" i="14"/>
  <c r="BM163" i="14" s="1"/>
  <c r="BE172" i="14"/>
  <c r="AW172" i="14"/>
  <c r="AO172" i="14"/>
  <c r="AO163" i="14" s="1"/>
  <c r="Z67" i="21"/>
  <c r="Z378" i="21"/>
  <c r="BY67" i="21"/>
  <c r="BY378" i="21"/>
  <c r="CF67" i="21"/>
  <c r="CF378" i="21"/>
  <c r="BW67" i="21"/>
  <c r="BW378" i="21"/>
  <c r="BX67" i="21"/>
  <c r="BX378" i="21"/>
  <c r="CQ67" i="21"/>
  <c r="CQ378" i="21"/>
  <c r="CB67" i="21"/>
  <c r="CB378" i="21"/>
  <c r="CM67" i="21"/>
  <c r="CM378" i="21"/>
  <c r="CG67" i="21"/>
  <c r="CG378" i="21"/>
  <c r="CS67" i="21"/>
  <c r="CS378" i="21"/>
  <c r="CL67" i="21"/>
  <c r="CL378" i="21"/>
  <c r="CJ67" i="21"/>
  <c r="CD67" i="21"/>
  <c r="BZ67" i="21"/>
  <c r="CE67" i="21"/>
  <c r="CT67" i="21"/>
  <c r="CP67" i="21"/>
  <c r="CA67" i="21"/>
  <c r="BV67" i="21"/>
  <c r="CH67" i="21"/>
  <c r="CK67" i="21"/>
  <c r="CC67" i="21"/>
  <c r="CR67" i="21"/>
  <c r="CO67" i="21"/>
  <c r="CN67" i="21"/>
  <c r="CI67" i="21"/>
  <c r="CI253" i="21"/>
  <c r="CG363" i="21"/>
  <c r="CG367" i="21"/>
  <c r="CJ363" i="21"/>
  <c r="CP364" i="21"/>
  <c r="CN363" i="21"/>
  <c r="BX361" i="21"/>
  <c r="CM364" i="21"/>
  <c r="CE364" i="21"/>
  <c r="CE368" i="21"/>
  <c r="CR363" i="21"/>
  <c r="CH364" i="21"/>
  <c r="CT364" i="21"/>
  <c r="CL365" i="21"/>
  <c r="CD365" i="21"/>
  <c r="BV365" i="21"/>
  <c r="CB364" i="21"/>
  <c r="CS362" i="21"/>
  <c r="CK365" i="21"/>
  <c r="CC364" i="21"/>
  <c r="CQ360" i="21"/>
  <c r="CI366" i="21"/>
  <c r="CA361" i="21"/>
  <c r="CA365" i="21"/>
  <c r="CT253" i="21"/>
  <c r="CO360" i="21"/>
  <c r="BY362" i="21"/>
  <c r="BY367" i="21"/>
  <c r="CJ364" i="21"/>
  <c r="CN365" i="21"/>
  <c r="CF368" i="21"/>
  <c r="BX363" i="21"/>
  <c r="CM363" i="21"/>
  <c r="BW365" i="21"/>
  <c r="BW368" i="21"/>
  <c r="CH365" i="21"/>
  <c r="CT367" i="21"/>
  <c r="CD363" i="21"/>
  <c r="CB368" i="21"/>
  <c r="CS363" i="21"/>
  <c r="CK362" i="21"/>
  <c r="CC365" i="21"/>
  <c r="BZ363" i="21"/>
  <c r="CQ367" i="21"/>
  <c r="CA366" i="21"/>
  <c r="CG361" i="21"/>
  <c r="CN362" i="21"/>
  <c r="CN367" i="21"/>
  <c r="CF366" i="21"/>
  <c r="CR367" i="21"/>
  <c r="CT360" i="21"/>
  <c r="CB367" i="21"/>
  <c r="CS366" i="21"/>
  <c r="CK364" i="21"/>
  <c r="CC368" i="21"/>
  <c r="CQ364" i="21"/>
  <c r="CI368" i="21"/>
  <c r="CA368" i="21"/>
  <c r="BW367" i="21"/>
  <c r="CR364" i="21"/>
  <c r="BV361" i="21"/>
  <c r="CB360" i="21"/>
  <c r="CI360" i="21"/>
  <c r="CO363" i="21"/>
  <c r="CG362" i="21"/>
  <c r="BY368" i="21"/>
  <c r="CJ360" i="21"/>
  <c r="CJ368" i="21"/>
  <c r="CP366" i="21"/>
  <c r="CN366" i="21"/>
  <c r="CF361" i="21"/>
  <c r="BX364" i="21"/>
  <c r="CM362" i="21"/>
  <c r="CE360" i="21"/>
  <c r="BW360" i="21"/>
  <c r="CR360" i="21"/>
  <c r="CR368" i="21"/>
  <c r="CH366" i="21"/>
  <c r="CT361" i="21"/>
  <c r="CL367" i="21"/>
  <c r="CD366" i="21"/>
  <c r="BV363" i="21"/>
  <c r="CB365" i="21"/>
  <c r="CS367" i="21"/>
  <c r="CS368" i="21"/>
  <c r="CK363" i="21"/>
  <c r="CC362" i="21"/>
  <c r="BZ364" i="21"/>
  <c r="CQ362" i="21"/>
  <c r="CI367" i="21"/>
  <c r="CA360" i="21"/>
  <c r="BZ361" i="21"/>
  <c r="CG360" i="21"/>
  <c r="CP365" i="21"/>
  <c r="CL364" i="21"/>
  <c r="CO364" i="21"/>
  <c r="CG368" i="21"/>
  <c r="BY360" i="21"/>
  <c r="CJ361" i="21"/>
  <c r="CP362" i="21"/>
  <c r="CP368" i="21"/>
  <c r="CN368" i="21"/>
  <c r="CF365" i="21"/>
  <c r="BX365" i="21"/>
  <c r="CM365" i="21"/>
  <c r="CE362" i="21"/>
  <c r="BW361" i="21"/>
  <c r="CR365" i="21"/>
  <c r="CH367" i="21"/>
  <c r="CH368" i="21"/>
  <c r="CT362" i="21"/>
  <c r="CL361" i="21"/>
  <c r="CD364" i="21"/>
  <c r="BV366" i="21"/>
  <c r="CB361" i="21"/>
  <c r="CS360" i="21"/>
  <c r="CK361" i="21"/>
  <c r="CK368" i="21"/>
  <c r="CC363" i="21"/>
  <c r="BZ365" i="21"/>
  <c r="CQ363" i="21"/>
  <c r="CI362" i="21"/>
  <c r="CA367" i="21"/>
  <c r="CE363" i="21"/>
  <c r="CO365" i="21"/>
  <c r="BY361" i="21"/>
  <c r="CJ367" i="21"/>
  <c r="CP361" i="21"/>
  <c r="BX366" i="21"/>
  <c r="CM366" i="21"/>
  <c r="CE361" i="21"/>
  <c r="BW363" i="21"/>
  <c r="CH360" i="21"/>
  <c r="CT368" i="21"/>
  <c r="CL362" i="21"/>
  <c r="CD367" i="21"/>
  <c r="BV364" i="21"/>
  <c r="CC361" i="21"/>
  <c r="BZ366" i="21"/>
  <c r="CF362" i="21"/>
  <c r="CO366" i="21"/>
  <c r="CG364" i="21"/>
  <c r="BY363" i="21"/>
  <c r="CJ365" i="21"/>
  <c r="CP360" i="21"/>
  <c r="CN361" i="21"/>
  <c r="CF363" i="21"/>
  <c r="CF367" i="21"/>
  <c r="BX367" i="21"/>
  <c r="CM367" i="21"/>
  <c r="CE365" i="21"/>
  <c r="BW364" i="21"/>
  <c r="CR366" i="21"/>
  <c r="CH362" i="21"/>
  <c r="CT365" i="21"/>
  <c r="CL366" i="21"/>
  <c r="CL368" i="21"/>
  <c r="CD362" i="21"/>
  <c r="BV367" i="21"/>
  <c r="CB366" i="21"/>
  <c r="CS364" i="21"/>
  <c r="CK360" i="21"/>
  <c r="CC367" i="21"/>
  <c r="BZ362" i="21"/>
  <c r="BZ368" i="21"/>
  <c r="CQ365" i="21"/>
  <c r="CI363" i="21"/>
  <c r="CA362" i="21"/>
  <c r="CO368" i="21"/>
  <c r="CG365" i="21"/>
  <c r="BY364" i="21"/>
  <c r="CJ366" i="21"/>
  <c r="CP367" i="21"/>
  <c r="CN360" i="21"/>
  <c r="CF364" i="21"/>
  <c r="BX362" i="21"/>
  <c r="BX368" i="21"/>
  <c r="CM361" i="21"/>
  <c r="CE366" i="21"/>
  <c r="BW362" i="21"/>
  <c r="CR361" i="21"/>
  <c r="CH361" i="21"/>
  <c r="CT366" i="21"/>
  <c r="CL360" i="21"/>
  <c r="CD360" i="21"/>
  <c r="CD368" i="21"/>
  <c r="BV368" i="21"/>
  <c r="CB362" i="21"/>
  <c r="CS365" i="21"/>
  <c r="CK366" i="21"/>
  <c r="CC360" i="21"/>
  <c r="BZ367" i="21"/>
  <c r="CQ366" i="21"/>
  <c r="CQ368" i="21"/>
  <c r="CI364" i="21"/>
  <c r="CA363" i="21"/>
  <c r="CO361" i="21"/>
  <c r="BY366" i="21"/>
  <c r="CO362" i="21"/>
  <c r="CO367" i="21"/>
  <c r="CG366" i="21"/>
  <c r="BY365" i="21"/>
  <c r="CJ362" i="21"/>
  <c r="CP363" i="21"/>
  <c r="CN364" i="21"/>
  <c r="CF360" i="21"/>
  <c r="BX360" i="21"/>
  <c r="CM360" i="21"/>
  <c r="CM368" i="21"/>
  <c r="CE367" i="21"/>
  <c r="BW366" i="21"/>
  <c r="CR362" i="21"/>
  <c r="CH363" i="21"/>
  <c r="CT363" i="21"/>
  <c r="CL363" i="21"/>
  <c r="CD361" i="21"/>
  <c r="BV360" i="21"/>
  <c r="BV362" i="21"/>
  <c r="CB363" i="21"/>
  <c r="CS361" i="21"/>
  <c r="CK367" i="21"/>
  <c r="CC366" i="21"/>
  <c r="BZ360" i="21"/>
  <c r="CQ361" i="21"/>
  <c r="CI361" i="21"/>
  <c r="CI365" i="21"/>
  <c r="CA364" i="21"/>
  <c r="BO67" i="14"/>
  <c r="AK91" i="14"/>
  <c r="BT163" i="14"/>
  <c r="CM139" i="14"/>
  <c r="AQ139" i="14"/>
  <c r="AR91" i="14"/>
  <c r="AC139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AG91" i="14"/>
  <c r="BZ139" i="14"/>
  <c r="CP354" i="21"/>
  <c r="CP349" i="21"/>
  <c r="BZ354" i="21"/>
  <c r="CK354" i="21"/>
  <c r="CO357" i="21"/>
  <c r="CO349" i="21"/>
  <c r="CG353" i="21"/>
  <c r="BY349" i="21"/>
  <c r="CN354" i="21"/>
  <c r="CF350" i="21"/>
  <c r="BX351" i="21"/>
  <c r="CM349" i="21"/>
  <c r="CE354" i="21"/>
  <c r="BW357" i="21"/>
  <c r="BW349" i="21"/>
  <c r="CS355" i="21"/>
  <c r="CT355" i="21"/>
  <c r="CL351" i="21"/>
  <c r="CD356" i="21"/>
  <c r="BV357" i="21"/>
  <c r="CC351" i="21"/>
  <c r="CR357" i="21"/>
  <c r="CB355" i="21"/>
  <c r="CQ349" i="21"/>
  <c r="CI353" i="21"/>
  <c r="CA357" i="21"/>
  <c r="CA349" i="21"/>
  <c r="CQ357" i="21"/>
  <c r="CP352" i="21"/>
  <c r="CH354" i="21"/>
  <c r="BZ356" i="21"/>
  <c r="CK353" i="21"/>
  <c r="CO356" i="21"/>
  <c r="CG352" i="21"/>
  <c r="BY356" i="21"/>
  <c r="CN355" i="21"/>
  <c r="CN349" i="21"/>
  <c r="BX352" i="21"/>
  <c r="BX349" i="21"/>
  <c r="CM356" i="21"/>
  <c r="CE352" i="21"/>
  <c r="BW356" i="21"/>
  <c r="CS354" i="21"/>
  <c r="CT357" i="21"/>
  <c r="CT354" i="21"/>
  <c r="CL350" i="21"/>
  <c r="CD355" i="21"/>
  <c r="BV356" i="21"/>
  <c r="CC349" i="21"/>
  <c r="CC350" i="21"/>
  <c r="CR351" i="21"/>
  <c r="CJ351" i="21"/>
  <c r="CB353" i="21"/>
  <c r="CQ356" i="21"/>
  <c r="CI352" i="21"/>
  <c r="CA356" i="21"/>
  <c r="CH356" i="21"/>
  <c r="BY357" i="21"/>
  <c r="CP350" i="21"/>
  <c r="CH352" i="21"/>
  <c r="BZ351" i="21"/>
  <c r="CK352" i="21"/>
  <c r="CO355" i="21"/>
  <c r="CG351" i="21"/>
  <c r="BY355" i="21"/>
  <c r="CN353" i="21"/>
  <c r="CF355" i="21"/>
  <c r="CF356" i="21"/>
  <c r="CM354" i="21"/>
  <c r="CE351" i="21"/>
  <c r="BW354" i="21"/>
  <c r="CS353" i="21"/>
  <c r="CT353" i="21"/>
  <c r="CL357" i="21"/>
  <c r="CD354" i="21"/>
  <c r="BV355" i="21"/>
  <c r="CC357" i="21"/>
  <c r="CR352" i="21"/>
  <c r="CJ350" i="21"/>
  <c r="CB350" i="21"/>
  <c r="CQ355" i="21"/>
  <c r="CI351" i="21"/>
  <c r="CA355" i="21"/>
  <c r="BZ349" i="21"/>
  <c r="CP356" i="21"/>
  <c r="CH355" i="21"/>
  <c r="BZ357" i="21"/>
  <c r="CK351" i="21"/>
  <c r="CO354" i="21"/>
  <c r="CG350" i="21"/>
  <c r="BY354" i="21"/>
  <c r="CF353" i="21"/>
  <c r="CF354" i="21"/>
  <c r="BX355" i="21"/>
  <c r="CM352" i="21"/>
  <c r="CE350" i="21"/>
  <c r="BW355" i="21"/>
  <c r="CS352" i="21"/>
  <c r="CT352" i="21"/>
  <c r="CL356" i="21"/>
  <c r="CD353" i="21"/>
  <c r="BV354" i="21"/>
  <c r="CC356" i="21"/>
  <c r="CR350" i="21"/>
  <c r="CJ357" i="21"/>
  <c r="CJ349" i="21"/>
  <c r="CB357" i="21"/>
  <c r="CQ354" i="21"/>
  <c r="CI350" i="21"/>
  <c r="CA354" i="21"/>
  <c r="CM357" i="21"/>
  <c r="CP355" i="21"/>
  <c r="CH353" i="21"/>
  <c r="CH349" i="21"/>
  <c r="BZ355" i="21"/>
  <c r="CK349" i="21"/>
  <c r="CK350" i="21"/>
  <c r="CO353" i="21"/>
  <c r="CG357" i="21"/>
  <c r="CG349" i="21"/>
  <c r="BY353" i="21"/>
  <c r="CN352" i="21"/>
  <c r="CF351" i="21"/>
  <c r="CF352" i="21"/>
  <c r="BX357" i="21"/>
  <c r="BX353" i="21"/>
  <c r="CM355" i="21"/>
  <c r="CE355" i="21"/>
  <c r="CE349" i="21"/>
  <c r="BW353" i="21"/>
  <c r="CS349" i="21"/>
  <c r="CS351" i="21"/>
  <c r="CT351" i="21"/>
  <c r="CL355" i="21"/>
  <c r="CD349" i="21"/>
  <c r="CD352" i="21"/>
  <c r="BV349" i="21"/>
  <c r="BV353" i="21"/>
  <c r="CC355" i="21"/>
  <c r="CR355" i="21"/>
  <c r="CJ356" i="21"/>
  <c r="CB356" i="21"/>
  <c r="CQ353" i="21"/>
  <c r="CI357" i="21"/>
  <c r="CI349" i="21"/>
  <c r="CA353" i="21"/>
  <c r="CP353" i="21"/>
  <c r="CH351" i="21"/>
  <c r="BZ353" i="21"/>
  <c r="CK357" i="21"/>
  <c r="CO352" i="21"/>
  <c r="CG356" i="21"/>
  <c r="BY352" i="21"/>
  <c r="CN350" i="21"/>
  <c r="CN351" i="21"/>
  <c r="BX354" i="21"/>
  <c r="CM353" i="21"/>
  <c r="CE353" i="21"/>
  <c r="BW352" i="21"/>
  <c r="CS350" i="21"/>
  <c r="CT350" i="21"/>
  <c r="CL354" i="21"/>
  <c r="CD351" i="21"/>
  <c r="BV352" i="21"/>
  <c r="CC354" i="21"/>
  <c r="CR353" i="21"/>
  <c r="CJ354" i="21"/>
  <c r="CB354" i="21"/>
  <c r="CQ352" i="21"/>
  <c r="CI356" i="21"/>
  <c r="CA352" i="21"/>
  <c r="CJ353" i="21"/>
  <c r="CP357" i="21"/>
  <c r="CH357" i="21"/>
  <c r="BZ352" i="21"/>
  <c r="CK356" i="21"/>
  <c r="CO351" i="21"/>
  <c r="CG355" i="21"/>
  <c r="BY351" i="21"/>
  <c r="CN357" i="21"/>
  <c r="CF349" i="21"/>
  <c r="BX356" i="21"/>
  <c r="CM351" i="21"/>
  <c r="CE357" i="21"/>
  <c r="BW351" i="21"/>
  <c r="CS357" i="21"/>
  <c r="CT349" i="21"/>
  <c r="CL349" i="21"/>
  <c r="CL353" i="21"/>
  <c r="CD350" i="21"/>
  <c r="BV351" i="21"/>
  <c r="CC353" i="21"/>
  <c r="CR356" i="21"/>
  <c r="CJ352" i="21"/>
  <c r="CB352" i="21"/>
  <c r="CQ351" i="21"/>
  <c r="CI355" i="21"/>
  <c r="CA351" i="21"/>
  <c r="CP351" i="21"/>
  <c r="CH350" i="21"/>
  <c r="BZ350" i="21"/>
  <c r="CK355" i="21"/>
  <c r="CO350" i="21"/>
  <c r="CG354" i="21"/>
  <c r="BY350" i="21"/>
  <c r="CN356" i="21"/>
  <c r="CF357" i="21"/>
  <c r="BX350" i="21"/>
  <c r="CM350" i="21"/>
  <c r="CE356" i="21"/>
  <c r="BW350" i="21"/>
  <c r="CS356" i="21"/>
  <c r="CT356" i="21"/>
  <c r="CL352" i="21"/>
  <c r="CD357" i="21"/>
  <c r="BV350" i="21"/>
  <c r="CC352" i="21"/>
  <c r="CR354" i="21"/>
  <c r="CR349" i="21"/>
  <c r="CJ355" i="21"/>
  <c r="CB351" i="21"/>
  <c r="CB349" i="21"/>
  <c r="CQ350" i="21"/>
  <c r="CI354" i="21"/>
  <c r="CA350" i="21"/>
  <c r="BY344" i="21"/>
  <c r="CN345" i="21"/>
  <c r="BZ345" i="21"/>
  <c r="CK336" i="21"/>
  <c r="CH341" i="21"/>
  <c r="BZ335" i="21"/>
  <c r="CO334" i="21"/>
  <c r="CH343" i="21"/>
  <c r="BZ337" i="21"/>
  <c r="CK341" i="21"/>
  <c r="CO346" i="21"/>
  <c r="CO336" i="21"/>
  <c r="CG342" i="21"/>
  <c r="BY346" i="21"/>
  <c r="BY336" i="21"/>
  <c r="CN341" i="21"/>
  <c r="CF335" i="21"/>
  <c r="BX345" i="21"/>
  <c r="BX341" i="21"/>
  <c r="CM345" i="21"/>
  <c r="CM335" i="21"/>
  <c r="BW345" i="21"/>
  <c r="BW335" i="21"/>
  <c r="CC49" i="21"/>
  <c r="CP346" i="21"/>
  <c r="CP336" i="21"/>
  <c r="CH342" i="21"/>
  <c r="BZ346" i="21"/>
  <c r="BZ336" i="21"/>
  <c r="CK338" i="21"/>
  <c r="CO345" i="21"/>
  <c r="CO335" i="21"/>
  <c r="CG341" i="21"/>
  <c r="BY345" i="21"/>
  <c r="BY335" i="21"/>
  <c r="CN343" i="21"/>
  <c r="CN338" i="21"/>
  <c r="BZ49" i="21"/>
  <c r="CP345" i="21"/>
  <c r="CP335" i="21"/>
  <c r="CO344" i="21"/>
  <c r="CG338" i="21"/>
  <c r="BY334" i="21"/>
  <c r="CM343" i="21"/>
  <c r="CR49" i="21"/>
  <c r="BV49" i="21"/>
  <c r="CP344" i="21"/>
  <c r="CP334" i="21"/>
  <c r="CH338" i="21"/>
  <c r="BZ344" i="21"/>
  <c r="BZ334" i="21"/>
  <c r="CK346" i="21"/>
  <c r="CO343" i="21"/>
  <c r="BY343" i="21"/>
  <c r="CN336" i="21"/>
  <c r="CI49" i="21"/>
  <c r="CP343" i="21"/>
  <c r="BZ343" i="21"/>
  <c r="CK345" i="21"/>
  <c r="CK335" i="21"/>
  <c r="CO342" i="21"/>
  <c r="CG346" i="21"/>
  <c r="CG336" i="21"/>
  <c r="BY342" i="21"/>
  <c r="CN344" i="21"/>
  <c r="CN335" i="21"/>
  <c r="CF341" i="21"/>
  <c r="BX343" i="21"/>
  <c r="BX335" i="21"/>
  <c r="CM341" i="21"/>
  <c r="CE345" i="21"/>
  <c r="CE335" i="21"/>
  <c r="BW341" i="21"/>
  <c r="CS343" i="21"/>
  <c r="CT335" i="21"/>
  <c r="CT344" i="21"/>
  <c r="CL344" i="21"/>
  <c r="CD342" i="21"/>
  <c r="BV346" i="21"/>
  <c r="CC344" i="21"/>
  <c r="CC334" i="21"/>
  <c r="CR345" i="21"/>
  <c r="CJ336" i="21"/>
  <c r="CJ338" i="21"/>
  <c r="CB345" i="21"/>
  <c r="CQ344" i="21"/>
  <c r="CQ334" i="21"/>
  <c r="CI338" i="21"/>
  <c r="CA344" i="21"/>
  <c r="CA334" i="21"/>
  <c r="CN49" i="21"/>
  <c r="CP342" i="21"/>
  <c r="CH346" i="21"/>
  <c r="CH336" i="21"/>
  <c r="BZ342" i="21"/>
  <c r="CK344" i="21"/>
  <c r="CK334" i="21"/>
  <c r="CO341" i="21"/>
  <c r="CG345" i="21"/>
  <c r="CG335" i="21"/>
  <c r="BY341" i="21"/>
  <c r="CN342" i="21"/>
  <c r="CN334" i="21"/>
  <c r="CF338" i="21"/>
  <c r="BX346" i="21"/>
  <c r="BX334" i="21"/>
  <c r="CM338" i="21"/>
  <c r="CE344" i="21"/>
  <c r="CE334" i="21"/>
  <c r="BW338" i="21"/>
  <c r="CS342" i="21"/>
  <c r="CL343" i="21"/>
  <c r="CD346" i="21"/>
  <c r="CD335" i="21"/>
  <c r="BV334" i="21"/>
  <c r="CC343" i="21"/>
  <c r="CR344" i="21"/>
  <c r="CJ335" i="21"/>
  <c r="CJ334" i="21"/>
  <c r="CB344" i="21"/>
  <c r="CQ343" i="21"/>
  <c r="CA343" i="21"/>
  <c r="CO49" i="21"/>
  <c r="CG49" i="21"/>
  <c r="CE49" i="21"/>
  <c r="BW49" i="21"/>
  <c r="CP341" i="21"/>
  <c r="CH345" i="21"/>
  <c r="CH335" i="21"/>
  <c r="BZ341" i="21"/>
  <c r="CK343" i="21"/>
  <c r="CO338" i="21"/>
  <c r="CG344" i="21"/>
  <c r="CG334" i="21"/>
  <c r="BY338" i="21"/>
  <c r="CN346" i="21"/>
  <c r="CF344" i="21"/>
  <c r="CF337" i="21"/>
  <c r="BX344" i="21"/>
  <c r="CM337" i="21"/>
  <c r="CE343" i="21"/>
  <c r="CS341" i="21"/>
  <c r="CT343" i="21"/>
  <c r="CT341" i="21"/>
  <c r="CL342" i="21"/>
  <c r="CD345" i="21"/>
  <c r="CD338" i="21"/>
  <c r="BV344" i="21"/>
  <c r="CC342" i="21"/>
  <c r="CR343" i="21"/>
  <c r="CB343" i="21"/>
  <c r="CQ342" i="21"/>
  <c r="CI346" i="21"/>
  <c r="CI336" i="21"/>
  <c r="CA342" i="21"/>
  <c r="CP338" i="21"/>
  <c r="CH344" i="21"/>
  <c r="CH334" i="21"/>
  <c r="BZ338" i="21"/>
  <c r="CK342" i="21"/>
  <c r="CG343" i="21"/>
  <c r="CF345" i="21"/>
  <c r="CF342" i="21"/>
  <c r="CF336" i="21"/>
  <c r="CM346" i="21"/>
  <c r="CM336" i="21"/>
  <c r="CE342" i="21"/>
  <c r="BW346" i="21"/>
  <c r="BW336" i="21"/>
  <c r="CS338" i="21"/>
  <c r="CT338" i="21"/>
  <c r="CT336" i="21"/>
  <c r="CL345" i="21"/>
  <c r="CD341" i="21"/>
  <c r="CD334" i="21"/>
  <c r="BV343" i="21"/>
  <c r="CC341" i="21"/>
  <c r="CR335" i="21"/>
  <c r="CR342" i="21"/>
  <c r="CJ346" i="21"/>
  <c r="CB337" i="21"/>
  <c r="CB342" i="21"/>
  <c r="CJ49" i="21"/>
  <c r="Z49" i="21"/>
  <c r="CF49" i="21"/>
  <c r="BX49" i="21"/>
  <c r="CL49" i="21"/>
  <c r="CD49" i="21"/>
  <c r="CB49" i="21"/>
  <c r="CQ49" i="21"/>
  <c r="CI345" i="21"/>
  <c r="CI335" i="21"/>
  <c r="CA341" i="21"/>
  <c r="BY49" i="21"/>
  <c r="CA49" i="21"/>
  <c r="CT346" i="21"/>
  <c r="CL341" i="21"/>
  <c r="CL335" i="21"/>
  <c r="CC338" i="21"/>
  <c r="CR338" i="21"/>
  <c r="CR337" i="21"/>
  <c r="CJ345" i="21"/>
  <c r="CB341" i="21"/>
  <c r="CB335" i="21"/>
  <c r="CQ338" i="21"/>
  <c r="CI344" i="21"/>
  <c r="CI334" i="21"/>
  <c r="CA338" i="21"/>
  <c r="CH49" i="21"/>
  <c r="CF334" i="21"/>
  <c r="BX338" i="21"/>
  <c r="CM344" i="21"/>
  <c r="CM334" i="21"/>
  <c r="CE338" i="21"/>
  <c r="BW344" i="21"/>
  <c r="BW334" i="21"/>
  <c r="CS346" i="21"/>
  <c r="CS336" i="21"/>
  <c r="CT342" i="21"/>
  <c r="CL336" i="21"/>
  <c r="CL338" i="21"/>
  <c r="CD344" i="21"/>
  <c r="BV338" i="21"/>
  <c r="BV341" i="21"/>
  <c r="CC346" i="21"/>
  <c r="CR334" i="21"/>
  <c r="CR341" i="21"/>
  <c r="CJ344" i="21"/>
  <c r="CB336" i="21"/>
  <c r="CB338" i="21"/>
  <c r="CI343" i="21"/>
  <c r="CP49" i="21"/>
  <c r="CS49" i="21"/>
  <c r="BW343" i="21"/>
  <c r="CS345" i="21"/>
  <c r="CS335" i="21"/>
  <c r="CT334" i="21"/>
  <c r="CL334" i="21"/>
  <c r="CD336" i="21"/>
  <c r="BV342" i="21"/>
  <c r="BV336" i="21"/>
  <c r="CC336" i="21"/>
  <c r="CR336" i="21"/>
  <c r="CJ343" i="21"/>
  <c r="CB334" i="21"/>
  <c r="CQ346" i="21"/>
  <c r="CQ336" i="21"/>
  <c r="CI342" i="21"/>
  <c r="CA346" i="21"/>
  <c r="CA336" i="21"/>
  <c r="CF346" i="21"/>
  <c r="CF343" i="21"/>
  <c r="BX342" i="21"/>
  <c r="BX336" i="21"/>
  <c r="CM342" i="21"/>
  <c r="CE346" i="21"/>
  <c r="CE336" i="21"/>
  <c r="BW342" i="21"/>
  <c r="CS344" i="21"/>
  <c r="CS334" i="21"/>
  <c r="CT345" i="21"/>
  <c r="CL346" i="21"/>
  <c r="CL337" i="21"/>
  <c r="CD343" i="21"/>
  <c r="BV345" i="21"/>
  <c r="BV335" i="21"/>
  <c r="CC345" i="21"/>
  <c r="CC335" i="21"/>
  <c r="CR346" i="21"/>
  <c r="CJ341" i="21"/>
  <c r="CJ342" i="21"/>
  <c r="CB346" i="21"/>
  <c r="CQ345" i="21"/>
  <c r="CQ335" i="21"/>
  <c r="CI341" i="21"/>
  <c r="CA345" i="21"/>
  <c r="CA335" i="21"/>
  <c r="CM49" i="21"/>
  <c r="CT49" i="21"/>
  <c r="CK49" i="21"/>
  <c r="CE30" i="21"/>
  <c r="CE341" i="21"/>
  <c r="CQ30" i="21"/>
  <c r="CQ341" i="21"/>
  <c r="BM139" i="14"/>
  <c r="CS91" i="14"/>
  <c r="BR91" i="14"/>
  <c r="BB91" i="14"/>
  <c r="CG139" i="14"/>
  <c r="BQ139" i="14"/>
  <c r="AS139" i="14"/>
  <c r="AW67" i="14"/>
  <c r="CK67" i="14"/>
  <c r="BU67" i="14"/>
  <c r="AB106" i="14"/>
  <c r="AB118" i="14" s="1"/>
  <c r="AA94" i="14"/>
  <c r="BV139" i="14"/>
  <c r="AW139" i="14"/>
  <c r="BQ67" i="14"/>
  <c r="BI67" i="14"/>
  <c r="AI163" i="14"/>
  <c r="BE163" i="14"/>
  <c r="CB163" i="14"/>
  <c r="BL163" i="14"/>
  <c r="BW115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BO139" i="14"/>
  <c r="CE67" i="14"/>
  <c r="BW67" i="14"/>
  <c r="BG67" i="14"/>
  <c r="AQ67" i="14"/>
  <c r="CF91" i="14"/>
  <c r="BX91" i="14"/>
  <c r="BP91" i="14"/>
  <c r="CD91" i="14"/>
  <c r="CK115" i="14"/>
  <c r="BM115" i="14"/>
  <c r="AG115" i="14"/>
  <c r="AO139" i="14"/>
  <c r="BP163" i="14"/>
  <c r="AY115" i="14"/>
  <c r="CM67" i="14"/>
  <c r="AY67" i="14"/>
  <c r="AO67" i="14"/>
  <c r="BU163" i="14"/>
  <c r="AW163" i="14"/>
  <c r="CJ91" i="14"/>
  <c r="BD91" i="14"/>
  <c r="AN91" i="14"/>
  <c r="AU91" i="14"/>
  <c r="AH139" i="14"/>
  <c r="BL91" i="14"/>
  <c r="BK91" i="14"/>
  <c r="BN139" i="14"/>
  <c r="AX139" i="14"/>
  <c r="BK139" i="14"/>
  <c r="AU139" i="14"/>
  <c r="CH91" i="14"/>
  <c r="BJ91" i="14"/>
  <c r="CM115" i="14"/>
  <c r="AQ115" i="14"/>
  <c r="CS115" i="14"/>
  <c r="CR115" i="14"/>
  <c r="AV115" i="14"/>
  <c r="CI115" i="14"/>
  <c r="CA115" i="14"/>
  <c r="BC115" i="14"/>
  <c r="AM115" i="14"/>
  <c r="CG115" i="14"/>
  <c r="BA115" i="14"/>
  <c r="AK115" i="14"/>
  <c r="CD139" i="14"/>
  <c r="CR23" i="21"/>
  <c r="CR30" i="21"/>
  <c r="CF38" i="21"/>
  <c r="CG30" i="21"/>
  <c r="CP30" i="21"/>
  <c r="BZ30" i="21"/>
  <c r="CC30" i="21"/>
  <c r="CH23" i="21"/>
  <c r="CK23" i="21"/>
  <c r="CO23" i="21"/>
  <c r="BY23" i="21"/>
  <c r="CF30" i="21"/>
  <c r="CI38" i="21"/>
  <c r="CP38" i="21"/>
  <c r="BZ38" i="21"/>
  <c r="CG38" i="21"/>
  <c r="CA30" i="21"/>
  <c r="CH30" i="21"/>
  <c r="CK30" i="21"/>
  <c r="CO30" i="21"/>
  <c r="BY30" i="21"/>
  <c r="CN38" i="21"/>
  <c r="CP23" i="21"/>
  <c r="BZ23" i="21"/>
  <c r="CG23" i="21"/>
  <c r="CN30" i="21"/>
  <c r="BX30" i="21"/>
  <c r="CM38" i="21"/>
  <c r="BW38" i="21"/>
  <c r="CH38" i="21"/>
  <c r="CK38" i="21"/>
  <c r="CS30" i="21"/>
  <c r="CT30" i="21"/>
  <c r="BX38" i="21"/>
  <c r="BV23" i="21"/>
  <c r="CB30" i="21"/>
  <c r="CF23" i="21"/>
  <c r="CM23" i="21"/>
  <c r="BW23" i="21"/>
  <c r="CD30" i="21"/>
  <c r="CD23" i="21"/>
  <c r="CR38" i="21"/>
  <c r="CB38" i="21"/>
  <c r="CB23" i="21"/>
  <c r="CI23" i="21"/>
  <c r="CO38" i="21"/>
  <c r="BY38" i="21"/>
  <c r="CE38" i="21"/>
  <c r="CS38" i="21"/>
  <c r="CL30" i="21"/>
  <c r="CD38" i="21"/>
  <c r="BV38" i="21"/>
  <c r="CJ30" i="21"/>
  <c r="CQ38" i="21"/>
  <c r="CA38" i="21"/>
  <c r="BV30" i="21"/>
  <c r="CC38" i="21"/>
  <c r="CM30" i="21"/>
  <c r="BW30" i="21"/>
  <c r="CT23" i="21"/>
  <c r="CT38" i="21"/>
  <c r="CL38" i="21"/>
  <c r="CL23" i="21"/>
  <c r="CJ23" i="21"/>
  <c r="CI30" i="21"/>
  <c r="CN23" i="21"/>
  <c r="BX23" i="21"/>
  <c r="CE23" i="21"/>
  <c r="CS23" i="21"/>
  <c r="CC23" i="21"/>
  <c r="CJ38" i="21"/>
  <c r="CQ23" i="21"/>
  <c r="CA23" i="21"/>
  <c r="Z38" i="21"/>
  <c r="Z30" i="21"/>
  <c r="Z23" i="21"/>
  <c r="CO16" i="21"/>
  <c r="CQ326" i="21"/>
  <c r="Z72" i="21"/>
  <c r="BW326" i="21"/>
  <c r="CH16" i="21"/>
  <c r="CL16" i="21"/>
  <c r="CD16" i="21"/>
  <c r="CJ326" i="21"/>
  <c r="CS326" i="21"/>
  <c r="CF16" i="21"/>
  <c r="CR16" i="21"/>
  <c r="CG16" i="21"/>
  <c r="CA326" i="21"/>
  <c r="CM16" i="21"/>
  <c r="BW16" i="21"/>
  <c r="CT326" i="21"/>
  <c r="CL326" i="21"/>
  <c r="CP326" i="21"/>
  <c r="CO326" i="21"/>
  <c r="BV16" i="21"/>
  <c r="BX16" i="21"/>
  <c r="CC16" i="21"/>
  <c r="CT16" i="21"/>
  <c r="CK16" i="21"/>
  <c r="BX326" i="21"/>
  <c r="CN72" i="21"/>
  <c r="CF72" i="21"/>
  <c r="CQ72" i="21"/>
  <c r="BX72" i="21"/>
  <c r="BY72" i="21"/>
  <c r="BV72" i="21"/>
  <c r="CL72" i="21"/>
  <c r="CP72" i="21"/>
  <c r="CH72" i="21"/>
  <c r="BZ326" i="21"/>
  <c r="CS72" i="21"/>
  <c r="CI326" i="21"/>
  <c r="CR326" i="21"/>
  <c r="CM72" i="21"/>
  <c r="CM65" i="21" s="1"/>
  <c r="CK72" i="21"/>
  <c r="CR72" i="21"/>
  <c r="CI72" i="21"/>
  <c r="BY326" i="21"/>
  <c r="BZ72" i="21"/>
  <c r="CE72" i="21"/>
  <c r="CC72" i="21"/>
  <c r="CJ72" i="21"/>
  <c r="CJ65" i="21" s="1"/>
  <c r="CA72" i="21"/>
  <c r="CA65" i="21" s="1"/>
  <c r="CF326" i="21"/>
  <c r="CB16" i="21"/>
  <c r="CN326" i="21"/>
  <c r="CP16" i="21"/>
  <c r="BW72" i="21"/>
  <c r="CB72" i="21"/>
  <c r="CB65" i="21" s="1"/>
  <c r="CQ16" i="21"/>
  <c r="CT72" i="21"/>
  <c r="CO72" i="21"/>
  <c r="CB326" i="21"/>
  <c r="CN16" i="21"/>
  <c r="CD72" i="21"/>
  <c r="CG72" i="21"/>
  <c r="CE16" i="21"/>
  <c r="CS16" i="21"/>
  <c r="CG326" i="21"/>
  <c r="CA16" i="21"/>
  <c r="BY16" i="21"/>
  <c r="Z16" i="21"/>
  <c r="CC326" i="21"/>
  <c r="CJ16" i="21"/>
  <c r="CK326" i="21"/>
  <c r="CH326" i="21"/>
  <c r="BZ16" i="21"/>
  <c r="BV326" i="21"/>
  <c r="CE326" i="21"/>
  <c r="CM326" i="21"/>
  <c r="CI16" i="21"/>
  <c r="CD326" i="21"/>
  <c r="BT67" i="14"/>
  <c r="AV67" i="14"/>
  <c r="CM91" i="14"/>
  <c r="CE91" i="14"/>
  <c r="AA93" i="14"/>
  <c r="AN115" i="14"/>
  <c r="AF115" i="14"/>
  <c r="AG163" i="14"/>
  <c r="CR67" i="14"/>
  <c r="CA67" i="14"/>
  <c r="BK67" i="14"/>
  <c r="BC67" i="14"/>
  <c r="AD67" i="14"/>
  <c r="CJ115" i="14"/>
  <c r="CB115" i="14"/>
  <c r="BT115" i="14"/>
  <c r="BD115" i="14"/>
  <c r="CH139" i="14"/>
  <c r="BB139" i="14"/>
  <c r="AL139" i="14"/>
  <c r="CB67" i="14"/>
  <c r="BL67" i="14"/>
  <c r="BZ67" i="14"/>
  <c r="BB67" i="14"/>
  <c r="BQ115" i="14"/>
  <c r="AL115" i="14"/>
  <c r="Z163" i="14"/>
  <c r="CS163" i="14"/>
  <c r="CI163" i="14"/>
  <c r="BS163" i="14"/>
  <c r="CP67" i="14"/>
  <c r="AJ67" i="14"/>
  <c r="CF139" i="14"/>
  <c r="BX139" i="14"/>
  <c r="BH139" i="14"/>
  <c r="AJ139" i="14"/>
  <c r="AV163" i="14"/>
  <c r="AN163" i="14"/>
  <c r="AF163" i="14"/>
  <c r="CR163" i="14"/>
  <c r="CJ163" i="14"/>
  <c r="CF67" i="14"/>
  <c r="BH67" i="14"/>
  <c r="CQ91" i="14"/>
  <c r="AE91" i="14"/>
  <c r="AH67" i="14"/>
  <c r="BL115" i="14"/>
  <c r="AY139" i="14"/>
  <c r="CH163" i="14"/>
  <c r="BX67" i="14"/>
  <c r="AZ67" i="14"/>
  <c r="CD67" i="14"/>
  <c r="BN67" i="14"/>
  <c r="BF67" i="14"/>
  <c r="AX67" i="14"/>
  <c r="CG91" i="14"/>
  <c r="BI91" i="14"/>
  <c r="AP139" i="14"/>
  <c r="BF139" i="14"/>
  <c r="BI163" i="14"/>
  <c r="BP67" i="14"/>
  <c r="CT67" i="14"/>
  <c r="AA88" i="14"/>
  <c r="AA100" i="14" s="1"/>
  <c r="AD115" i="14"/>
  <c r="CP115" i="14"/>
  <c r="BZ115" i="14"/>
  <c r="AT115" i="14"/>
  <c r="BC163" i="14"/>
  <c r="CT91" i="14"/>
  <c r="CL91" i="14"/>
  <c r="BV91" i="14"/>
  <c r="BN91" i="14"/>
  <c r="BF91" i="14"/>
  <c r="AX91" i="14"/>
  <c r="AP91" i="14"/>
  <c r="AH91" i="14"/>
  <c r="AZ115" i="14"/>
  <c r="CN115" i="14"/>
  <c r="BX115" i="14"/>
  <c r="BP115" i="14"/>
  <c r="BY163" i="14"/>
  <c r="AC163" i="14"/>
  <c r="AS163" i="14"/>
  <c r="AK163" i="14"/>
  <c r="BO115" i="14"/>
  <c r="AJ163" i="14"/>
  <c r="CN163" i="14"/>
  <c r="AZ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BG163" i="14"/>
  <c r="Z91" i="14"/>
  <c r="CT163" i="14"/>
  <c r="CL163" i="14"/>
  <c r="BV163" i="14"/>
  <c r="AX163" i="14"/>
  <c r="AP163" i="14"/>
  <c r="AH163" i="14"/>
  <c r="AE163" i="14"/>
  <c r="Z139" i="14"/>
  <c r="F3" i="14"/>
  <c r="W306" i="21"/>
  <c r="Z161" i="3"/>
  <c r="AI149" i="3"/>
  <c r="W227" i="21"/>
  <c r="CT65" i="21" l="1"/>
  <c r="CL65" i="21"/>
  <c r="CC65" i="21"/>
  <c r="CE65" i="21"/>
  <c r="CS65" i="21"/>
  <c r="CI65" i="21"/>
  <c r="Z313" i="21"/>
  <c r="CG65" i="21"/>
  <c r="BW65" i="21"/>
  <c r="CI337" i="21"/>
  <c r="CI333" i="21" s="1"/>
  <c r="CK253" i="21"/>
  <c r="BZ254" i="21"/>
  <c r="BZ65" i="21"/>
  <c r="CQ65" i="21"/>
  <c r="BV382" i="21"/>
  <c r="CT254" i="21"/>
  <c r="BZ270" i="21"/>
  <c r="CF65" i="21"/>
  <c r="BZ253" i="21"/>
  <c r="CT261" i="21"/>
  <c r="CT270" i="21"/>
  <c r="BV65" i="21"/>
  <c r="CN65" i="21"/>
  <c r="CE253" i="21"/>
  <c r="CE260" i="21" s="1"/>
  <c r="CI270" i="21"/>
  <c r="CR65" i="21"/>
  <c r="CI254" i="21"/>
  <c r="CK65" i="21"/>
  <c r="Z65" i="21"/>
  <c r="CI261" i="21"/>
  <c r="CE270" i="21"/>
  <c r="AF304" i="21"/>
  <c r="BY65" i="21"/>
  <c r="CA337" i="21"/>
  <c r="BX65" i="21"/>
  <c r="CD65" i="21"/>
  <c r="CH65" i="21"/>
  <c r="CO65" i="21"/>
  <c r="CP65" i="21"/>
  <c r="Z373" i="21"/>
  <c r="AA63" i="21" s="1"/>
  <c r="Z408" i="21"/>
  <c r="AA98" i="21" s="1"/>
  <c r="BX253" i="21"/>
  <c r="CH253" i="21"/>
  <c r="CH277" i="21"/>
  <c r="CM253" i="21"/>
  <c r="BX254" i="21"/>
  <c r="CH270" i="21"/>
  <c r="CM261" i="21"/>
  <c r="CM270" i="21"/>
  <c r="BX277" i="21"/>
  <c r="BS264" i="21"/>
  <c r="CM254" i="21"/>
  <c r="CF277" i="21"/>
  <c r="CS253" i="21"/>
  <c r="CO270" i="21"/>
  <c r="CR277" i="21"/>
  <c r="CE277" i="21"/>
  <c r="CR253" i="21"/>
  <c r="CS277" i="21"/>
  <c r="CS270" i="21"/>
  <c r="CR270" i="21"/>
  <c r="CS382" i="21"/>
  <c r="CR254" i="21"/>
  <c r="CP337" i="21"/>
  <c r="CP333" i="21" s="1"/>
  <c r="CE337" i="21"/>
  <c r="CS261" i="21"/>
  <c r="CE261" i="21"/>
  <c r="CG253" i="21"/>
  <c r="CG260" i="21" s="1"/>
  <c r="CL261" i="21"/>
  <c r="CL277" i="21"/>
  <c r="CG277" i="21"/>
  <c r="CL254" i="21"/>
  <c r="CG261" i="21"/>
  <c r="BW337" i="21"/>
  <c r="BW333" i="21" s="1"/>
  <c r="BW253" i="21"/>
  <c r="CL253" i="21"/>
  <c r="CL260" i="21" s="1"/>
  <c r="BW270" i="21"/>
  <c r="AD225" i="21"/>
  <c r="BW261" i="21"/>
  <c r="AA225" i="21"/>
  <c r="CP253" i="21"/>
  <c r="CP260" i="21" s="1"/>
  <c r="CT337" i="21"/>
  <c r="CG254" i="21"/>
  <c r="CK241" i="21"/>
  <c r="CD241" i="21"/>
  <c r="BX241" i="21"/>
  <c r="CE241" i="21"/>
  <c r="CG241" i="21"/>
  <c r="CL241" i="21"/>
  <c r="BZ241" i="21"/>
  <c r="BX337" i="21"/>
  <c r="BX333" i="21" s="1"/>
  <c r="BV241" i="21"/>
  <c r="CQ241" i="21"/>
  <c r="CN241" i="21"/>
  <c r="CF241" i="21"/>
  <c r="CH241" i="21"/>
  <c r="CP241" i="21"/>
  <c r="BW241" i="21"/>
  <c r="CO241" i="21"/>
  <c r="CC241" i="21"/>
  <c r="CT241" i="21"/>
  <c r="CR241" i="21"/>
  <c r="CJ241" i="21"/>
  <c r="CM241" i="21"/>
  <c r="CI241" i="21"/>
  <c r="CS241" i="21"/>
  <c r="CB241" i="21"/>
  <c r="BY241" i="21"/>
  <c r="CC253" i="21"/>
  <c r="CC254" i="21"/>
  <c r="CN337" i="21"/>
  <c r="CN333" i="21" s="1"/>
  <c r="BV254" i="21"/>
  <c r="CJ337" i="21"/>
  <c r="CJ333" i="21" s="1"/>
  <c r="AC225" i="21"/>
  <c r="CQ253" i="21"/>
  <c r="CQ260" i="21" s="1"/>
  <c r="BV261" i="21"/>
  <c r="CQ254" i="21"/>
  <c r="CQ270" i="21"/>
  <c r="CQ261" i="21"/>
  <c r="CP254" i="21"/>
  <c r="CP270" i="21"/>
  <c r="AV225" i="21"/>
  <c r="CP261" i="21"/>
  <c r="BW277" i="21"/>
  <c r="CJ254" i="21"/>
  <c r="CJ270" i="21"/>
  <c r="BV270" i="21"/>
  <c r="BV277" i="21"/>
  <c r="CJ253" i="21"/>
  <c r="CJ260" i="21" s="1"/>
  <c r="CJ261" i="21"/>
  <c r="Z225" i="21"/>
  <c r="AJ225" i="21"/>
  <c r="CB253" i="21"/>
  <c r="CB260" i="21" s="1"/>
  <c r="CB261" i="21"/>
  <c r="CK382" i="21"/>
  <c r="CC261" i="21"/>
  <c r="CC270" i="21"/>
  <c r="CA277" i="21"/>
  <c r="CC277" i="21"/>
  <c r="BY337" i="21"/>
  <c r="CA254" i="21"/>
  <c r="BA225" i="21"/>
  <c r="CO382" i="21"/>
  <c r="CA261" i="21"/>
  <c r="CD254" i="21"/>
  <c r="CA270" i="21"/>
  <c r="CD270" i="21"/>
  <c r="CD261" i="21"/>
  <c r="CD253" i="21"/>
  <c r="CD260" i="21" s="1"/>
  <c r="CC337" i="21"/>
  <c r="CC333" i="21" s="1"/>
  <c r="BM225" i="21"/>
  <c r="BY277" i="21"/>
  <c r="CB277" i="21"/>
  <c r="CN277" i="21"/>
  <c r="AF225" i="21"/>
  <c r="CN261" i="21"/>
  <c r="BY270" i="21"/>
  <c r="AK225" i="21"/>
  <c r="CN253" i="21"/>
  <c r="CN260" i="21" s="1"/>
  <c r="CN254" i="21"/>
  <c r="BY261" i="21"/>
  <c r="BY253" i="21"/>
  <c r="BY260" i="21" s="1"/>
  <c r="CB254" i="21"/>
  <c r="Z262" i="21"/>
  <c r="CF270" i="21"/>
  <c r="BX261" i="21"/>
  <c r="AP225" i="21"/>
  <c r="BD225" i="21"/>
  <c r="CF261" i="21"/>
  <c r="CO261" i="21"/>
  <c r="CF254" i="21"/>
  <c r="CO254" i="21"/>
  <c r="BJ225" i="21"/>
  <c r="CO253" i="21"/>
  <c r="CO260" i="21" s="1"/>
  <c r="CF253" i="21"/>
  <c r="CF260" i="21" s="1"/>
  <c r="AH225" i="21"/>
  <c r="BQ225" i="21"/>
  <c r="AY225" i="21"/>
  <c r="BP225" i="21"/>
  <c r="AI225" i="21"/>
  <c r="BG225" i="21"/>
  <c r="BN225" i="21"/>
  <c r="BT225" i="21"/>
  <c r="BZ321" i="21"/>
  <c r="BZ319" i="21" s="1"/>
  <c r="BK225" i="21"/>
  <c r="BK264" i="21"/>
  <c r="BL225" i="21"/>
  <c r="BL264" i="21"/>
  <c r="AT225" i="21"/>
  <c r="BI225" i="21"/>
  <c r="BI264" i="21"/>
  <c r="AL225" i="21"/>
  <c r="BO225" i="21"/>
  <c r="BO264" i="21"/>
  <c r="AZ225" i="21"/>
  <c r="AZ264" i="21"/>
  <c r="AE225" i="21"/>
  <c r="AE264" i="21"/>
  <c r="AG225" i="21"/>
  <c r="AG264" i="21"/>
  <c r="BH225" i="21"/>
  <c r="AQ225" i="21"/>
  <c r="AQ264" i="21"/>
  <c r="AO225" i="21"/>
  <c r="AS225" i="21"/>
  <c r="AS264" i="21"/>
  <c r="BR225" i="21"/>
  <c r="AR225" i="21"/>
  <c r="BE225" i="21"/>
  <c r="BE264" i="21"/>
  <c r="AN225" i="21"/>
  <c r="AN264" i="21"/>
  <c r="AM225" i="21"/>
  <c r="BU225" i="21"/>
  <c r="BU264" i="21"/>
  <c r="AX225" i="21"/>
  <c r="AX264" i="21"/>
  <c r="BF225" i="21"/>
  <c r="BF264" i="21"/>
  <c r="BC225" i="21"/>
  <c r="BB225" i="21"/>
  <c r="BB264" i="21"/>
  <c r="AW225" i="21"/>
  <c r="AW264" i="21"/>
  <c r="CN399" i="21"/>
  <c r="Z234" i="21"/>
  <c r="CJ399" i="21"/>
  <c r="BP215" i="20"/>
  <c r="AF215" i="14"/>
  <c r="CN394" i="21"/>
  <c r="BY399" i="21"/>
  <c r="CH399" i="21"/>
  <c r="AB225" i="21"/>
  <c r="CE399" i="21"/>
  <c r="CQ399" i="21"/>
  <c r="BZ399" i="21"/>
  <c r="CD399" i="21"/>
  <c r="CO399" i="21"/>
  <c r="CA399" i="21"/>
  <c r="CC399" i="21"/>
  <c r="CI399" i="21"/>
  <c r="CF399" i="21"/>
  <c r="CS394" i="21"/>
  <c r="CR399" i="21"/>
  <c r="CB399" i="21"/>
  <c r="BV399" i="21"/>
  <c r="CM399" i="21"/>
  <c r="BX399" i="21"/>
  <c r="CG399" i="21"/>
  <c r="CT399" i="21"/>
  <c r="CL399" i="21"/>
  <c r="CK399" i="21"/>
  <c r="BW399" i="21"/>
  <c r="CP399" i="21"/>
  <c r="CS399" i="21"/>
  <c r="CA394" i="21"/>
  <c r="CF394" i="21"/>
  <c r="BV394" i="21"/>
  <c r="CJ394" i="21"/>
  <c r="CG394" i="21"/>
  <c r="CC394" i="21"/>
  <c r="CL394" i="21"/>
  <c r="CE394" i="21"/>
  <c r="CR394" i="21"/>
  <c r="CP394" i="21"/>
  <c r="BX394" i="21"/>
  <c r="CD394" i="21"/>
  <c r="CH394" i="21"/>
  <c r="BY394" i="21"/>
  <c r="CO394" i="21"/>
  <c r="CM394" i="21"/>
  <c r="CQ394" i="21"/>
  <c r="CI394" i="21"/>
  <c r="CK394" i="21"/>
  <c r="CB394" i="21"/>
  <c r="BZ394" i="21"/>
  <c r="BW394" i="21"/>
  <c r="CT394" i="21"/>
  <c r="CM321" i="21"/>
  <c r="CM319" i="21" s="1"/>
  <c r="BX260" i="21"/>
  <c r="CA260" i="21"/>
  <c r="CC260" i="21"/>
  <c r="CT260" i="21"/>
  <c r="CH260" i="21"/>
  <c r="BX321" i="21"/>
  <c r="BX319" i="21" s="1"/>
  <c r="BZ260" i="21"/>
  <c r="CP321" i="21"/>
  <c r="CP319" i="21" s="1"/>
  <c r="BV260" i="21"/>
  <c r="BW260" i="21"/>
  <c r="CS260" i="21"/>
  <c r="CB321" i="21"/>
  <c r="CB319" i="21" s="1"/>
  <c r="CR260" i="21"/>
  <c r="CM260" i="21"/>
  <c r="CI260" i="21"/>
  <c r="CK260" i="21"/>
  <c r="CF321" i="21"/>
  <c r="CF319" i="21" s="1"/>
  <c r="CT321" i="21"/>
  <c r="CT319" i="21" s="1"/>
  <c r="CE321" i="21"/>
  <c r="CE319" i="21" s="1"/>
  <c r="BW321" i="21"/>
  <c r="BW319" i="21" s="1"/>
  <c r="CA321" i="21"/>
  <c r="CA319" i="21" s="1"/>
  <c r="CH321" i="21"/>
  <c r="CH319" i="21" s="1"/>
  <c r="CK321" i="21"/>
  <c r="CK319" i="21" s="1"/>
  <c r="CO321" i="21"/>
  <c r="CO319" i="21" s="1"/>
  <c r="CJ321" i="21"/>
  <c r="CJ319" i="21" s="1"/>
  <c r="CD321" i="21"/>
  <c r="CD319" i="21" s="1"/>
  <c r="CG321" i="21"/>
  <c r="CG319" i="21" s="1"/>
  <c r="CI321" i="21"/>
  <c r="CI319" i="21" s="1"/>
  <c r="CS321" i="21"/>
  <c r="CS319" i="21" s="1"/>
  <c r="BY321" i="21"/>
  <c r="BY319" i="21" s="1"/>
  <c r="CR321" i="21"/>
  <c r="CR319" i="21" s="1"/>
  <c r="CN321" i="21"/>
  <c r="CN319" i="21" s="1"/>
  <c r="CQ321" i="21"/>
  <c r="CQ319" i="21" s="1"/>
  <c r="CC321" i="21"/>
  <c r="CC319" i="21" s="1"/>
  <c r="CL321" i="21"/>
  <c r="CL319" i="21" s="1"/>
  <c r="BV321" i="21"/>
  <c r="BV319" i="21" s="1"/>
  <c r="AA91" i="14"/>
  <c r="CT333" i="21"/>
  <c r="CD340" i="21"/>
  <c r="BZ333" i="21"/>
  <c r="CQ333" i="21"/>
  <c r="CH348" i="21"/>
  <c r="BZ382" i="21"/>
  <c r="CB333" i="21"/>
  <c r="CN340" i="21"/>
  <c r="CO348" i="21"/>
  <c r="BY340" i="21"/>
  <c r="CP348" i="21"/>
  <c r="CK333" i="21"/>
  <c r="CB340" i="21"/>
  <c r="BV340" i="21"/>
  <c r="CS348" i="21"/>
  <c r="CR340" i="21"/>
  <c r="BY333" i="21"/>
  <c r="CO333" i="21"/>
  <c r="CG340" i="21"/>
  <c r="CH340" i="21"/>
  <c r="CE333" i="21"/>
  <c r="CS333" i="21"/>
  <c r="CA340" i="21"/>
  <c r="CD333" i="21"/>
  <c r="CF382" i="21"/>
  <c r="CN382" i="21"/>
  <c r="CB382" i="21"/>
  <c r="CI340" i="21"/>
  <c r="CJ340" i="21"/>
  <c r="BV348" i="21"/>
  <c r="CT340" i="21"/>
  <c r="CE348" i="21"/>
  <c r="CF348" i="21"/>
  <c r="CI348" i="21"/>
  <c r="CR348" i="21"/>
  <c r="CG333" i="21"/>
  <c r="BZ340" i="21"/>
  <c r="CL348" i="21"/>
  <c r="BW348" i="21"/>
  <c r="CG348" i="21"/>
  <c r="CH333" i="21"/>
  <c r="CO340" i="21"/>
  <c r="CM340" i="21"/>
  <c r="CK348" i="21"/>
  <c r="BZ348" i="21"/>
  <c r="CD382" i="21"/>
  <c r="CG382" i="21"/>
  <c r="CS340" i="21"/>
  <c r="CE22" i="21"/>
  <c r="CC382" i="21"/>
  <c r="CA382" i="21"/>
  <c r="CR22" i="21"/>
  <c r="CA333" i="21"/>
  <c r="CB348" i="21"/>
  <c r="CC340" i="21"/>
  <c r="CL333" i="21"/>
  <c r="CF333" i="21"/>
  <c r="BY382" i="21"/>
  <c r="CP340" i="21"/>
  <c r="CB22" i="21"/>
  <c r="CM348" i="21"/>
  <c r="CD348" i="21"/>
  <c r="BX340" i="21"/>
  <c r="BY348" i="21"/>
  <c r="CM382" i="21"/>
  <c r="CT382" i="21"/>
  <c r="CH382" i="21"/>
  <c r="CL382" i="21"/>
  <c r="CF340" i="21"/>
  <c r="CE340" i="21"/>
  <c r="CQ348" i="21"/>
  <c r="CL340" i="21"/>
  <c r="BW340" i="21"/>
  <c r="BX348" i="21"/>
  <c r="CC348" i="21"/>
  <c r="CM333" i="21"/>
  <c r="CN348" i="21"/>
  <c r="CK340" i="21"/>
  <c r="CR382" i="21"/>
  <c r="BW382" i="21"/>
  <c r="CQ382" i="21"/>
  <c r="CI382" i="21"/>
  <c r="BX382" i="21"/>
  <c r="BY359" i="21"/>
  <c r="CE382" i="21"/>
  <c r="CJ348" i="21"/>
  <c r="CC22" i="21"/>
  <c r="CA348" i="21"/>
  <c r="BV333" i="21"/>
  <c r="CT348" i="21"/>
  <c r="CJ382" i="21"/>
  <c r="CP382" i="21"/>
  <c r="BZ359" i="21"/>
  <c r="CK359" i="21"/>
  <c r="CM359" i="21"/>
  <c r="CH359" i="21"/>
  <c r="CB359" i="21"/>
  <c r="BX359" i="21"/>
  <c r="CQ340" i="21"/>
  <c r="CT359" i="21"/>
  <c r="CS359" i="21"/>
  <c r="CP359" i="21"/>
  <c r="CQ359" i="21"/>
  <c r="CG359" i="21"/>
  <c r="BV359" i="21"/>
  <c r="CR333" i="21"/>
  <c r="CF359" i="21"/>
  <c r="BW359" i="21"/>
  <c r="CN359" i="21"/>
  <c r="CC359" i="21"/>
  <c r="BZ22" i="21"/>
  <c r="CA359" i="21"/>
  <c r="CO359" i="21"/>
  <c r="CL359" i="21"/>
  <c r="CP22" i="21"/>
  <c r="CJ359" i="21"/>
  <c r="CE359" i="21"/>
  <c r="CI359" i="21"/>
  <c r="CR359" i="21"/>
  <c r="CD359" i="21"/>
  <c r="CS22" i="21"/>
  <c r="BX22" i="21"/>
  <c r="CG22" i="21"/>
  <c r="CM22" i="21"/>
  <c r="CF22" i="21"/>
  <c r="CA22" i="21"/>
  <c r="CI22" i="21"/>
  <c r="CT22" i="21"/>
  <c r="BV22" i="21"/>
  <c r="CN22" i="21"/>
  <c r="BY22" i="21"/>
  <c r="CD22" i="21"/>
  <c r="CO22" i="21"/>
  <c r="CQ22" i="21"/>
  <c r="CJ22" i="21"/>
  <c r="CK22" i="21"/>
  <c r="CL22" i="21"/>
  <c r="BW22" i="21"/>
  <c r="CH22" i="21"/>
  <c r="Z22" i="2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W304" i="21"/>
  <c r="AJ149" i="3"/>
  <c r="W225" i="21"/>
  <c r="V304" i="21" l="1"/>
  <c r="Z271" i="21"/>
  <c r="Z323" i="21" s="1"/>
  <c r="BO215" i="20"/>
  <c r="AG215" i="14"/>
  <c r="AH215" i="14" s="1"/>
  <c r="V225" i="21"/>
  <c r="BX269" i="21"/>
  <c r="CS269" i="21"/>
  <c r="BZ269" i="21"/>
  <c r="CK269" i="21"/>
  <c r="CH269" i="21"/>
  <c r="CJ269" i="21"/>
  <c r="CN269" i="21"/>
  <c r="CT269" i="21"/>
  <c r="CC269" i="21"/>
  <c r="CG269" i="21"/>
  <c r="CF269" i="21"/>
  <c r="CD269" i="21"/>
  <c r="BW269" i="21"/>
  <c r="CB269" i="21"/>
  <c r="CO269" i="21"/>
  <c r="CQ269" i="21"/>
  <c r="BV269" i="21"/>
  <c r="BY269" i="21"/>
  <c r="CP269" i="21"/>
  <c r="CM269" i="21"/>
  <c r="CE269" i="21"/>
  <c r="CI269" i="21"/>
  <c r="CR269" i="21"/>
  <c r="CL269" i="21"/>
  <c r="CA269" i="21"/>
  <c r="CN332" i="21"/>
  <c r="BZ332" i="21"/>
  <c r="CH332" i="21"/>
  <c r="CP332" i="21"/>
  <c r="CL332" i="21"/>
  <c r="CK332" i="21"/>
  <c r="CJ332" i="21"/>
  <c r="CF332" i="21"/>
  <c r="CI332" i="21"/>
  <c r="CQ332" i="21"/>
  <c r="CB332" i="21"/>
  <c r="CG332" i="21"/>
  <c r="CC332" i="21"/>
  <c r="CE332" i="21"/>
  <c r="BV332" i="21"/>
  <c r="CO332" i="21"/>
  <c r="CE8" i="21"/>
  <c r="BX332" i="21"/>
  <c r="CA332" i="21"/>
  <c r="BY332" i="21"/>
  <c r="CT332" i="21"/>
  <c r="CR8" i="21"/>
  <c r="BX8" i="21"/>
  <c r="CM332" i="21"/>
  <c r="CD332" i="21"/>
  <c r="CS332" i="21"/>
  <c r="CB8" i="21"/>
  <c r="CR332" i="21"/>
  <c r="CC8" i="21"/>
  <c r="CN8" i="21"/>
  <c r="CF8" i="21"/>
  <c r="CL8" i="21"/>
  <c r="CT8" i="21"/>
  <c r="CH8" i="21"/>
  <c r="BZ8" i="21"/>
  <c r="CK8" i="21"/>
  <c r="CP8" i="21"/>
  <c r="BW332" i="21"/>
  <c r="CJ8" i="21"/>
  <c r="CM8" i="21"/>
  <c r="CG8" i="21"/>
  <c r="CO8" i="21"/>
  <c r="BY8" i="21"/>
  <c r="CQ8" i="21"/>
  <c r="CA8" i="21"/>
  <c r="CD8" i="21"/>
  <c r="BV8" i="21"/>
  <c r="CI8" i="21"/>
  <c r="CS8" i="21"/>
  <c r="BW8" i="21"/>
  <c r="AB124" i="14"/>
  <c r="AD139" i="14"/>
  <c r="AA115" i="14"/>
  <c r="Z5" i="14"/>
  <c r="Z4" i="3"/>
  <c r="Z4" i="21" s="1"/>
  <c r="Z3" i="3"/>
  <c r="AA5" i="3"/>
  <c r="Z5" i="20"/>
  <c r="AK149" i="3"/>
  <c r="AL149" i="3"/>
  <c r="AL151" i="3" s="1"/>
  <c r="BM215" i="20" l="1"/>
  <c r="BN215" i="20"/>
  <c r="AI215" i="14"/>
  <c r="CQ272" i="21"/>
  <c r="CL272" i="21"/>
  <c r="CK272" i="21"/>
  <c r="CR272" i="21"/>
  <c r="CO272" i="21"/>
  <c r="CN272" i="21"/>
  <c r="CT272" i="21"/>
  <c r="CP272" i="21"/>
  <c r="CF272" i="21"/>
  <c r="BZ272" i="21"/>
  <c r="CI272" i="21"/>
  <c r="BY272" i="21"/>
  <c r="CB272" i="21"/>
  <c r="CG272" i="21"/>
  <c r="CJ272" i="21"/>
  <c r="CS272" i="21"/>
  <c r="CD272" i="21"/>
  <c r="CM272" i="21"/>
  <c r="CA272" i="21"/>
  <c r="CE272" i="21"/>
  <c r="BV272" i="21"/>
  <c r="BW272" i="21"/>
  <c r="CC272" i="21"/>
  <c r="CH272" i="21"/>
  <c r="BX272" i="21"/>
  <c r="Z8" i="2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M149" i="3"/>
  <c r="BL215" i="20" l="1"/>
  <c r="AJ215" i="14"/>
  <c r="AK215" i="14" s="1"/>
  <c r="BJ215" i="20" s="1"/>
  <c r="CE274" i="21"/>
  <c r="CB274" i="21"/>
  <c r="CG274" i="21"/>
  <c r="BY274" i="21"/>
  <c r="BX274" i="21"/>
  <c r="CM274" i="21"/>
  <c r="BZ274" i="21"/>
  <c r="CK274" i="21"/>
  <c r="CN274" i="21"/>
  <c r="CO274" i="21"/>
  <c r="CF274" i="21"/>
  <c r="CA274" i="21"/>
  <c r="CI274" i="21"/>
  <c r="CD274" i="21"/>
  <c r="CC274" i="21"/>
  <c r="CS274" i="21"/>
  <c r="CP274" i="21"/>
  <c r="CL274" i="21"/>
  <c r="BV274" i="21"/>
  <c r="CR274" i="21"/>
  <c r="CH274" i="21"/>
  <c r="BW274" i="21"/>
  <c r="CJ274" i="21"/>
  <c r="CT274" i="21"/>
  <c r="CQ274" i="2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AM151" i="3"/>
  <c r="AN149" i="3"/>
  <c r="AN151" i="3" s="1"/>
  <c r="BK215" i="20" l="1"/>
  <c r="AL215" i="14"/>
  <c r="AC5" i="14"/>
  <c r="AC5" i="20"/>
  <c r="AD5" i="3"/>
  <c r="AB3" i="3"/>
  <c r="AB3" i="21" s="1"/>
  <c r="BI215" i="20"/>
  <c r="AO149" i="3"/>
  <c r="AO151" i="3" s="1"/>
  <c r="AM215" i="14" l="1"/>
  <c r="AE5" i="3"/>
  <c r="AE5" i="14" s="1"/>
  <c r="AB4" i="3"/>
  <c r="AB4" i="21" s="1"/>
  <c r="AD5" i="20"/>
  <c r="AD5" i="14"/>
  <c r="AF5" i="3"/>
  <c r="AF5" i="14"/>
  <c r="AP149" i="3"/>
  <c r="BH215" i="20"/>
  <c r="AN215" i="14" l="1"/>
  <c r="AG5" i="3"/>
  <c r="AE5" i="20"/>
  <c r="AF5" i="20"/>
  <c r="AC3" i="3"/>
  <c r="AC3" i="21" s="1"/>
  <c r="AG5" i="14"/>
  <c r="AG5" i="20"/>
  <c r="AH5" i="3"/>
  <c r="BG215" i="20"/>
  <c r="AQ149" i="3"/>
  <c r="AP151" i="3"/>
  <c r="AO215" i="14" l="1"/>
  <c r="AC4" i="3"/>
  <c r="AC4" i="21" s="1"/>
  <c r="AI5" i="3"/>
  <c r="AH5" i="20"/>
  <c r="AH5" i="14"/>
  <c r="BF215" i="20"/>
  <c r="AQ151" i="3"/>
  <c r="AR149" i="3"/>
  <c r="AR151" i="3" s="1"/>
  <c r="AP215" i="14" l="1"/>
  <c r="AD3" i="3"/>
  <c r="AD3" i="21" s="1"/>
  <c r="AI5" i="20"/>
  <c r="AI5" i="14"/>
  <c r="AJ5" i="3"/>
  <c r="BE215" i="20"/>
  <c r="AS149" i="3"/>
  <c r="AS151" i="3"/>
  <c r="AQ215" i="14" l="1"/>
  <c r="AD4" i="3"/>
  <c r="AD4" i="21" s="1"/>
  <c r="AK5" i="3"/>
  <c r="AJ5" i="20"/>
  <c r="AJ5" i="14"/>
  <c r="BD215" i="20"/>
  <c r="AT149" i="3"/>
  <c r="AR215" i="14" l="1"/>
  <c r="AE3" i="3"/>
  <c r="AE3" i="21" s="1"/>
  <c r="AL5" i="3"/>
  <c r="AK5" i="20"/>
  <c r="AK5" i="14"/>
  <c r="AT151" i="3"/>
  <c r="BC215" i="20"/>
  <c r="AU149" i="3"/>
  <c r="AU151" i="3" s="1"/>
  <c r="AS215" i="14" l="1"/>
  <c r="AE4" i="3"/>
  <c r="AE4" i="21" s="1"/>
  <c r="AM5" i="3"/>
  <c r="AL5" i="14"/>
  <c r="AL5" i="20"/>
  <c r="BB215" i="20"/>
  <c r="AV149" i="3"/>
  <c r="AT215" i="14" l="1"/>
  <c r="AF3" i="3"/>
  <c r="AF3" i="21" s="1"/>
  <c r="AM5" i="14"/>
  <c r="AM5" i="20"/>
  <c r="AN5" i="3"/>
  <c r="AV151" i="3"/>
  <c r="BA215" i="20"/>
  <c r="AW149" i="3"/>
  <c r="AW151" i="3" s="1"/>
  <c r="AU215" i="14" l="1"/>
  <c r="AO5" i="3"/>
  <c r="AF4" i="3"/>
  <c r="AF4" i="21" s="1"/>
  <c r="AN5" i="14"/>
  <c r="AN5" i="20"/>
  <c r="AX149" i="3"/>
  <c r="AZ215" i="20"/>
  <c r="AV215" i="14" l="1"/>
  <c r="AO5" i="14"/>
  <c r="AO5" i="20"/>
  <c r="AP5" i="3"/>
  <c r="AP5" i="20" s="1"/>
  <c r="AG3" i="3"/>
  <c r="AG3" i="21" s="1"/>
  <c r="AX151" i="3"/>
  <c r="AY149" i="3"/>
  <c r="AY215" i="20"/>
  <c r="AY151" i="3"/>
  <c r="AW215" i="14" l="1"/>
  <c r="AP5" i="14"/>
  <c r="AQ5" i="3"/>
  <c r="AG4" i="3"/>
  <c r="AG4" i="21" s="1"/>
  <c r="AZ149" i="3"/>
  <c r="AX215" i="20"/>
  <c r="AZ151" i="3"/>
  <c r="AX215" i="14" l="1"/>
  <c r="AH3" i="3"/>
  <c r="AH3" i="21" s="1"/>
  <c r="AQ5" i="14"/>
  <c r="AQ5" i="20"/>
  <c r="AR5" i="3"/>
  <c r="BA149" i="3"/>
  <c r="AW215" i="20"/>
  <c r="AY215" i="14" l="1"/>
  <c r="AS5" i="3"/>
  <c r="AR5" i="14"/>
  <c r="AR5" i="20"/>
  <c r="AH4" i="3"/>
  <c r="AH4" i="21" s="1"/>
  <c r="BB149" i="3"/>
  <c r="BB151" i="3"/>
  <c r="BA151" i="3"/>
  <c r="AV215" i="20"/>
  <c r="AZ215" i="14" l="1"/>
  <c r="AT5" i="3"/>
  <c r="AT5" i="20" s="1"/>
  <c r="AS5" i="14"/>
  <c r="AS5" i="20"/>
  <c r="AI3" i="3"/>
  <c r="AI3" i="21" s="1"/>
  <c r="BC149" i="3"/>
  <c r="AU215" i="20"/>
  <c r="BA215" i="14" l="1"/>
  <c r="AT5" i="14"/>
  <c r="AU5" i="3"/>
  <c r="AI4" i="3"/>
  <c r="AI4" i="21" s="1"/>
  <c r="AU5" i="20"/>
  <c r="AU5" i="14"/>
  <c r="BC151" i="3"/>
  <c r="AT215" i="20"/>
  <c r="BD149" i="3"/>
  <c r="BD151" i="3"/>
  <c r="BB215" i="14" l="1"/>
  <c r="AV5" i="3"/>
  <c r="AJ3" i="3"/>
  <c r="AJ3" i="21" s="1"/>
  <c r="BE149" i="3"/>
  <c r="AS215" i="20"/>
  <c r="BC215" i="14" l="1"/>
  <c r="AV5" i="14"/>
  <c r="AV5" i="20"/>
  <c r="AW5" i="3"/>
  <c r="AJ4" i="3"/>
  <c r="AJ4" i="21" s="1"/>
  <c r="BE151" i="3"/>
  <c r="BF149" i="3"/>
  <c r="BF151" i="3"/>
  <c r="AR215" i="20"/>
  <c r="BD215" i="14" l="1"/>
  <c r="AW5" i="20"/>
  <c r="AW5" i="14"/>
  <c r="AX5" i="3"/>
  <c r="AK3" i="3"/>
  <c r="AK3" i="21" s="1"/>
  <c r="AQ215" i="20"/>
  <c r="BG149" i="3"/>
  <c r="BE215" i="14" l="1"/>
  <c r="AY5" i="3"/>
  <c r="AX5" i="14"/>
  <c r="AX5" i="20"/>
  <c r="AZ5" i="3"/>
  <c r="BB5" i="3" s="1"/>
  <c r="BB5" i="14" s="1"/>
  <c r="BA5" i="3"/>
  <c r="AK4" i="3"/>
  <c r="AK4" i="21" s="1"/>
  <c r="BG151" i="3"/>
  <c r="AP215" i="20"/>
  <c r="BH149" i="3"/>
  <c r="BH151" i="3" s="1"/>
  <c r="BF215" i="14" l="1"/>
  <c r="AZ5" i="14"/>
  <c r="AZ5" i="20"/>
  <c r="BC5" i="3"/>
  <c r="BC5" i="14" s="1"/>
  <c r="AY5" i="20"/>
  <c r="AY5" i="14"/>
  <c r="AL3" i="3"/>
  <c r="AL3" i="21" s="1"/>
  <c r="BA5" i="14"/>
  <c r="BA5" i="20"/>
  <c r="BB5" i="20"/>
  <c r="BI149" i="3"/>
  <c r="BI151" i="3"/>
  <c r="AO215" i="20"/>
  <c r="BG215" i="14" l="1"/>
  <c r="BC5" i="20"/>
  <c r="BD5" i="3"/>
  <c r="BE5" i="3" s="1"/>
  <c r="AL4" i="3"/>
  <c r="AL4" i="21" s="1"/>
  <c r="BD5" i="14"/>
  <c r="BD5" i="20"/>
  <c r="AN215" i="20"/>
  <c r="BJ149" i="3"/>
  <c r="BJ151" i="3" s="1"/>
  <c r="BH215" i="14" l="1"/>
  <c r="AM3" i="3"/>
  <c r="AM3" i="21" s="1"/>
  <c r="BF5" i="3"/>
  <c r="BE5" i="14"/>
  <c r="BE5" i="20"/>
  <c r="BK149" i="3"/>
  <c r="AM215" i="20"/>
  <c r="BI215" i="14" l="1"/>
  <c r="AM4" i="3"/>
  <c r="AM4" i="21" s="1"/>
  <c r="BG5" i="3"/>
  <c r="BF5" i="14"/>
  <c r="BF5" i="20"/>
  <c r="BL149" i="3"/>
  <c r="BL151" i="3" s="1"/>
  <c r="BK151" i="3"/>
  <c r="AL215" i="20"/>
  <c r="BJ215" i="14" l="1"/>
  <c r="AN3" i="3"/>
  <c r="AN3" i="21" s="1"/>
  <c r="BH5" i="3"/>
  <c r="BG5" i="14"/>
  <c r="BG5" i="20"/>
  <c r="AK215" i="20"/>
  <c r="BM149" i="3"/>
  <c r="BM151" i="3"/>
  <c r="BK215" i="14" l="1"/>
  <c r="AN4" i="3"/>
  <c r="AN4" i="21" s="1"/>
  <c r="BI5" i="3"/>
  <c r="BH5" i="20"/>
  <c r="BH5" i="14"/>
  <c r="AJ215" i="20"/>
  <c r="BN149" i="3"/>
  <c r="BN151" i="3" s="1"/>
  <c r="BL215" i="14" l="1"/>
  <c r="AO3" i="3"/>
  <c r="AO3" i="21" s="1"/>
  <c r="BJ5" i="3"/>
  <c r="BI5" i="20"/>
  <c r="BI5" i="14"/>
  <c r="AI215" i="20"/>
  <c r="BO149" i="3"/>
  <c r="BO151" i="3"/>
  <c r="BM215" i="14" l="1"/>
  <c r="AO4" i="3"/>
  <c r="AO4" i="21" s="1"/>
  <c r="BK5" i="3"/>
  <c r="BJ5" i="14"/>
  <c r="BJ5" i="20"/>
  <c r="AH215" i="20"/>
  <c r="BP149" i="3"/>
  <c r="BP151" i="3"/>
  <c r="BN215" i="14" l="1"/>
  <c r="AP3" i="3"/>
  <c r="AP3" i="21" s="1"/>
  <c r="BL5" i="3"/>
  <c r="BK5" i="14"/>
  <c r="BK5" i="20"/>
  <c r="BQ149" i="3"/>
  <c r="AG215" i="20"/>
  <c r="BQ151" i="3"/>
  <c r="BO215" i="14" l="1"/>
  <c r="AP4" i="3"/>
  <c r="AP4" i="21" s="1"/>
  <c r="BM5" i="3"/>
  <c r="BL5" i="14"/>
  <c r="BL5" i="20"/>
  <c r="BR149" i="3"/>
  <c r="AF215" i="20"/>
  <c r="BR151" i="3"/>
  <c r="BP215" i="14" l="1"/>
  <c r="AQ3" i="3"/>
  <c r="AQ3" i="21" s="1"/>
  <c r="BN5" i="3"/>
  <c r="BM5" i="14"/>
  <c r="BM5" i="20"/>
  <c r="AE215" i="20"/>
  <c r="BS149" i="3"/>
  <c r="BS151" i="3" s="1"/>
  <c r="BQ215" i="14" l="1"/>
  <c r="AQ4" i="3"/>
  <c r="AQ4" i="21" s="1"/>
  <c r="BO5" i="3"/>
  <c r="BN5" i="14"/>
  <c r="BN5" i="20"/>
  <c r="AD215" i="20"/>
  <c r="BT149" i="3"/>
  <c r="BT151" i="3"/>
  <c r="BR215" i="14" l="1"/>
  <c r="AR3" i="3"/>
  <c r="AR3" i="21" s="1"/>
  <c r="BP5" i="3"/>
  <c r="BO5" i="14"/>
  <c r="BO5" i="20"/>
  <c r="AC215" i="20"/>
  <c r="BU149" i="3"/>
  <c r="W205" i="14"/>
  <c r="W149" i="3"/>
  <c r="BS215" i="14" l="1"/>
  <c r="AR4" i="3"/>
  <c r="AR4" i="21" s="1"/>
  <c r="BQ5" i="3"/>
  <c r="BP5" i="20"/>
  <c r="BP5" i="14"/>
  <c r="AB215" i="20"/>
  <c r="BU151" i="3"/>
  <c r="BT215" i="14" l="1"/>
  <c r="AS3" i="3"/>
  <c r="AS3" i="21" s="1"/>
  <c r="BR5" i="3"/>
  <c r="BQ5" i="14"/>
  <c r="BQ5" i="20"/>
  <c r="AA215" i="20"/>
  <c r="BU215" i="14" l="1"/>
  <c r="AS4" i="3"/>
  <c r="AS4" i="21" s="1"/>
  <c r="BS5" i="3"/>
  <c r="BR5" i="14"/>
  <c r="BR5" i="20"/>
  <c r="W215" i="14"/>
  <c r="Z215" i="20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112" i="14"/>
  <c r="W67" i="14"/>
  <c r="W139" i="14"/>
  <c r="W133" i="14"/>
  <c r="W143" i="14"/>
  <c r="W59" i="14"/>
  <c r="W129" i="14"/>
  <c r="W125" i="14"/>
  <c r="W137" i="14"/>
  <c r="W93" i="14"/>
  <c r="W73" i="14"/>
  <c r="W170" i="14"/>
  <c r="W94" i="14"/>
  <c r="W89" i="14"/>
  <c r="W83" i="14"/>
  <c r="W61" i="14"/>
  <c r="W119" i="14"/>
  <c r="W134" i="14"/>
  <c r="W98" i="14"/>
  <c r="W69" i="14"/>
  <c r="W175" i="14"/>
  <c r="W62" i="14"/>
  <c r="W110" i="14"/>
  <c r="W95" i="14"/>
  <c r="W99" i="14"/>
  <c r="W144" i="14"/>
  <c r="W87" i="14"/>
  <c r="W86" i="14"/>
  <c r="W157" i="14"/>
  <c r="W58" i="14"/>
  <c r="W81" i="14"/>
  <c r="W163" i="14"/>
  <c r="W70" i="14"/>
  <c r="W123" i="14"/>
  <c r="W60" i="14"/>
  <c r="W167" i="14"/>
  <c r="W122" i="14"/>
  <c r="W147" i="14"/>
  <c r="W131" i="14"/>
  <c r="W160" i="14"/>
  <c r="W169" i="14"/>
  <c r="W132" i="14"/>
  <c r="W96" i="14"/>
  <c r="W142" i="14"/>
  <c r="W64" i="14"/>
  <c r="W118" i="14"/>
  <c r="W124" i="14"/>
  <c r="W106" i="14"/>
  <c r="W165" i="14"/>
  <c r="W136" i="14"/>
  <c r="W97" i="14"/>
  <c r="W109" i="14"/>
  <c r="W57" i="14"/>
  <c r="W77" i="14"/>
  <c r="W72" i="14"/>
  <c r="W65" i="14"/>
  <c r="W117" i="14"/>
  <c r="W153" i="14"/>
  <c r="W63" i="14"/>
  <c r="W158" i="14"/>
  <c r="W154" i="14"/>
  <c r="W85" i="14"/>
  <c r="W120" i="14"/>
  <c r="W88" i="14"/>
  <c r="W149" i="14"/>
  <c r="W159" i="14"/>
  <c r="W161" i="14"/>
  <c r="W148" i="14"/>
  <c r="W173" i="14"/>
  <c r="W172" i="14"/>
  <c r="W145" i="14"/>
  <c r="W74" i="14"/>
  <c r="W171" i="14"/>
  <c r="W121" i="14"/>
  <c r="W141" i="14"/>
  <c r="W75" i="14"/>
  <c r="W107" i="14"/>
  <c r="W156" i="14"/>
  <c r="W115" i="14"/>
  <c r="W82" i="14"/>
  <c r="W166" i="14"/>
  <c r="W168" i="14"/>
  <c r="W155" i="14"/>
  <c r="W100" i="14"/>
  <c r="W101" i="14"/>
  <c r="W146" i="14"/>
  <c r="W135" i="14"/>
  <c r="W111" i="14"/>
  <c r="W71" i="14"/>
  <c r="W105" i="14"/>
  <c r="W76" i="14"/>
  <c r="W130" i="14"/>
  <c r="W91" i="14"/>
  <c r="W113" i="14"/>
  <c r="W84" i="14"/>
  <c r="W108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42" i="20"/>
  <c r="Z21" i="20"/>
  <c r="Z133" i="20"/>
  <c r="Z155" i="20"/>
  <c r="Z190" i="20"/>
  <c r="Z50" i="20"/>
  <c r="Z178" i="20"/>
  <c r="Z32" i="20"/>
  <c r="Z6" i="20"/>
  <c r="Z166" i="20"/>
  <c r="Z109" i="20"/>
  <c r="Z198" i="20"/>
  <c r="Z106" i="20"/>
  <c r="Z96" i="20"/>
  <c r="Z53" i="20"/>
  <c r="Z163" i="20"/>
  <c r="Z116" i="20"/>
  <c r="Z7" i="20"/>
  <c r="Z76" i="20"/>
  <c r="Z17" i="20"/>
  <c r="Z95" i="20"/>
  <c r="Z90" i="20"/>
  <c r="Z171" i="20"/>
  <c r="Z181" i="20"/>
  <c r="Z16" i="20"/>
  <c r="Z13" i="20"/>
  <c r="Z20" i="20"/>
  <c r="Z55" i="20"/>
  <c r="Z187" i="20"/>
  <c r="Z127" i="20"/>
  <c r="Z125" i="20"/>
  <c r="Z43" i="20"/>
  <c r="Z85" i="20"/>
  <c r="Z176" i="20"/>
  <c r="Z83" i="20"/>
  <c r="Z84" i="20"/>
  <c r="Z161" i="20"/>
  <c r="Z119" i="20"/>
  <c r="Z145" i="20"/>
  <c r="Z67" i="20"/>
  <c r="Z56" i="20"/>
  <c r="Z88" i="20"/>
  <c r="Z124" i="20"/>
  <c r="Z22" i="20"/>
  <c r="Z18" i="20"/>
  <c r="Z136" i="20"/>
  <c r="Z147" i="20"/>
  <c r="Z131" i="20"/>
  <c r="Z41" i="20"/>
  <c r="W184" i="14"/>
  <c r="Z40" i="20"/>
  <c r="Z186" i="20"/>
  <c r="Z152" i="20"/>
  <c r="Z71" i="20"/>
  <c r="Z62" i="20"/>
  <c r="Z126" i="20"/>
  <c r="W181" i="14"/>
  <c r="Z199" i="20"/>
  <c r="Z98" i="20"/>
  <c r="Z72" i="20"/>
  <c r="Z135" i="20"/>
  <c r="Z49" i="20"/>
  <c r="Z37" i="20"/>
  <c r="Z175" i="20"/>
  <c r="Z104" i="20"/>
  <c r="Z177" i="20"/>
  <c r="W183" i="14"/>
  <c r="Z61" i="20"/>
  <c r="Z169" i="20"/>
  <c r="Z79" i="20"/>
  <c r="W182" i="14"/>
  <c r="Z110" i="20"/>
  <c r="Z86" i="20"/>
  <c r="W178" i="14"/>
  <c r="Z99" i="20"/>
  <c r="Z138" i="20"/>
  <c r="Z197" i="20"/>
  <c r="Z140" i="20"/>
  <c r="Z26" i="20"/>
  <c r="Z132" i="20"/>
  <c r="Z180" i="20"/>
  <c r="Z69" i="20"/>
  <c r="Z80" i="20"/>
  <c r="Z74" i="20"/>
  <c r="Z167" i="20"/>
  <c r="Z59" i="20"/>
  <c r="Z31" i="20"/>
  <c r="Z154" i="20"/>
  <c r="Z141" i="20"/>
  <c r="Z128" i="20"/>
  <c r="W180" i="14"/>
  <c r="Z142" i="20"/>
  <c r="Z92" i="20"/>
  <c r="Z28" i="20"/>
  <c r="Z189" i="20"/>
  <c r="Z81" i="20"/>
  <c r="Z105" i="20"/>
  <c r="Z191" i="20"/>
  <c r="Z63" i="20"/>
  <c r="Z137" i="20"/>
  <c r="Z114" i="20"/>
  <c r="Z192" i="20"/>
  <c r="Z159" i="20"/>
  <c r="Z94" i="20"/>
  <c r="W186" i="14"/>
  <c r="Z33" i="20"/>
  <c r="Z48" i="20"/>
  <c r="Z19" i="20"/>
  <c r="Z118" i="20"/>
  <c r="Z70" i="20"/>
  <c r="Z66" i="20"/>
  <c r="Z148" i="20"/>
  <c r="Z174" i="20"/>
  <c r="Z52" i="20"/>
  <c r="Z58" i="20"/>
  <c r="Z8" i="20"/>
  <c r="W185" i="14"/>
  <c r="Z97" i="20"/>
  <c r="Z103" i="20"/>
  <c r="Z165" i="20"/>
  <c r="Z38" i="20"/>
  <c r="Z139" i="20"/>
  <c r="Z82" i="20"/>
  <c r="Z102" i="20"/>
  <c r="Z153" i="20"/>
  <c r="Z65" i="20"/>
  <c r="Z15" i="20"/>
  <c r="Z12" i="20"/>
  <c r="Z91" i="20"/>
  <c r="Z39" i="20"/>
  <c r="Z64" i="20"/>
  <c r="Z195" i="20"/>
  <c r="Z60" i="20"/>
  <c r="Z117" i="20"/>
  <c r="Z164" i="20"/>
  <c r="Z89" i="20"/>
  <c r="Z158" i="20"/>
  <c r="Z107" i="20"/>
  <c r="Z149" i="20"/>
  <c r="Z75" i="20"/>
  <c r="Z10" i="20"/>
  <c r="Z129" i="20"/>
  <c r="Z120" i="20"/>
  <c r="Z44" i="20"/>
  <c r="Z24" i="20"/>
  <c r="Z121" i="20"/>
  <c r="Z77" i="20"/>
  <c r="Z160" i="20"/>
  <c r="Z150" i="20"/>
  <c r="Z144" i="20"/>
  <c r="Z184" i="20"/>
  <c r="Z156" i="20"/>
  <c r="Z183" i="20"/>
  <c r="Z100" i="20"/>
  <c r="Z173" i="20"/>
  <c r="Z112" i="20"/>
  <c r="Z172" i="20"/>
  <c r="Z36" i="20"/>
  <c r="Z170" i="20"/>
  <c r="Z168" i="20"/>
  <c r="Z146" i="20"/>
  <c r="Z35" i="20"/>
  <c r="Z54" i="20"/>
  <c r="Z134" i="20"/>
  <c r="Z25" i="20"/>
  <c r="Z151" i="20"/>
  <c r="Z14" i="20"/>
  <c r="Z57" i="20"/>
  <c r="Z46" i="20"/>
  <c r="Z23" i="20"/>
  <c r="Z123" i="20"/>
  <c r="Z78" i="20"/>
  <c r="Z101" i="20"/>
  <c r="Z196" i="20"/>
  <c r="Z185" i="20"/>
  <c r="Z11" i="20"/>
  <c r="Z27" i="20"/>
  <c r="Z194" i="20"/>
  <c r="Z30" i="20"/>
  <c r="Z113" i="20"/>
  <c r="Z93" i="20"/>
  <c r="Z73" i="20"/>
  <c r="Z9" i="20"/>
  <c r="Z162" i="20"/>
  <c r="Z111" i="20"/>
  <c r="Z45" i="20"/>
  <c r="Z68" i="20"/>
  <c r="Z51" i="20"/>
  <c r="Z115" i="20"/>
  <c r="Z130" i="20"/>
  <c r="Z87" i="20"/>
  <c r="W179" i="14"/>
  <c r="Z143" i="20"/>
  <c r="Z182" i="20"/>
  <c r="Z34" i="20"/>
  <c r="Z47" i="20"/>
  <c r="Z108" i="20"/>
  <c r="Z157" i="20"/>
  <c r="Z122" i="20"/>
  <c r="Z193" i="20"/>
  <c r="Z179" i="20"/>
  <c r="Z29" i="20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AA40" i="20"/>
  <c r="AA54" i="20"/>
  <c r="AA159" i="20"/>
  <c r="AA90" i="20"/>
  <c r="AA174" i="20"/>
  <c r="AB201" i="20"/>
  <c r="AA194" i="20"/>
  <c r="AA201" i="20"/>
  <c r="AA49" i="20"/>
  <c r="AA116" i="20"/>
  <c r="AA35" i="20"/>
  <c r="BH201" i="20"/>
  <c r="AA16" i="20"/>
  <c r="AA106" i="20"/>
  <c r="AA123" i="20"/>
  <c r="AV201" i="20"/>
  <c r="AA36" i="20"/>
  <c r="AA19" i="20"/>
  <c r="AA190" i="20"/>
  <c r="AA91" i="20"/>
  <c r="AA73" i="20"/>
  <c r="AA172" i="20"/>
  <c r="W190" i="14"/>
  <c r="BC201" i="20"/>
  <c r="W195" i="14"/>
  <c r="AA59" i="20"/>
  <c r="AA141" i="20"/>
  <c r="AA78" i="20"/>
  <c r="AA118" i="20"/>
  <c r="AA81" i="20"/>
  <c r="AA179" i="20"/>
  <c r="AA133" i="20"/>
  <c r="AA67" i="20"/>
  <c r="AA150" i="20"/>
  <c r="AA15" i="20"/>
  <c r="AA158" i="20"/>
  <c r="AA51" i="20"/>
  <c r="AA33" i="20"/>
  <c r="AA11" i="20"/>
  <c r="AA187" i="20"/>
  <c r="AA10" i="20"/>
  <c r="AK201" i="20"/>
  <c r="AA44" i="20"/>
  <c r="AU201" i="20"/>
  <c r="AA153" i="20"/>
  <c r="AA142" i="20"/>
  <c r="AA9" i="20"/>
  <c r="AJ201" i="20"/>
  <c r="AA182" i="20"/>
  <c r="AA103" i="20"/>
  <c r="AA181" i="20"/>
  <c r="AP201" i="20"/>
  <c r="AA177" i="20"/>
  <c r="AA136" i="20"/>
  <c r="AA26" i="20"/>
  <c r="AA69" i="20"/>
  <c r="W193" i="14"/>
  <c r="AA77" i="20"/>
  <c r="AA169" i="20"/>
  <c r="AG201" i="20"/>
  <c r="AA143" i="20"/>
  <c r="AA83" i="20"/>
  <c r="AA120" i="20"/>
  <c r="AA6" i="20"/>
  <c r="AA25" i="20"/>
  <c r="AA192" i="20"/>
  <c r="AA167" i="20"/>
  <c r="AA126" i="20"/>
  <c r="AA66" i="20"/>
  <c r="AA60" i="20"/>
  <c r="AA75" i="20"/>
  <c r="AT201" i="20"/>
  <c r="AA148" i="20"/>
  <c r="AW201" i="20"/>
  <c r="AA161" i="20"/>
  <c r="AA47" i="20"/>
  <c r="AA155" i="20"/>
  <c r="AF201" i="20"/>
  <c r="AA56" i="20"/>
  <c r="W198" i="14"/>
  <c r="AA105" i="20"/>
  <c r="AE201" i="20"/>
  <c r="AA119" i="20"/>
  <c r="AA17" i="20"/>
  <c r="AA113" i="20"/>
  <c r="AA160" i="20"/>
  <c r="AO201" i="20"/>
  <c r="AA41" i="20"/>
  <c r="AA108" i="20"/>
  <c r="AI201" i="20"/>
  <c r="AA121" i="20"/>
  <c r="AA196" i="20"/>
  <c r="AA79" i="20"/>
  <c r="AA189" i="20"/>
  <c r="AA166" i="20"/>
  <c r="AA152" i="20"/>
  <c r="AH201" i="20"/>
  <c r="AA23" i="20"/>
  <c r="AC201" i="20"/>
  <c r="AA8" i="20"/>
  <c r="AA139" i="20"/>
  <c r="AA42" i="20"/>
  <c r="AA165" i="20"/>
  <c r="AA31" i="20"/>
  <c r="AD201" i="20"/>
  <c r="AA57" i="20"/>
  <c r="AR201" i="20"/>
  <c r="AA145" i="20"/>
  <c r="W192" i="14"/>
  <c r="AA38" i="20"/>
  <c r="BG201" i="20"/>
  <c r="AA89" i="20"/>
  <c r="AA195" i="20"/>
  <c r="AA46" i="20"/>
  <c r="BF201" i="20"/>
  <c r="AA70" i="20"/>
  <c r="AA146" i="20"/>
  <c r="AA134" i="20"/>
  <c r="AA82" i="20"/>
  <c r="BI201" i="20"/>
  <c r="AA7" i="20"/>
  <c r="AA107" i="20"/>
  <c r="AA170" i="20"/>
  <c r="AA178" i="20"/>
  <c r="AQ201" i="20"/>
  <c r="AA102" i="20"/>
  <c r="AA12" i="20"/>
  <c r="AA124" i="20"/>
  <c r="AA45" i="20"/>
  <c r="AA135" i="20"/>
  <c r="W191" i="14"/>
  <c r="AL201" i="20"/>
  <c r="AA109" i="20"/>
  <c r="AA128" i="20"/>
  <c r="AA98" i="20"/>
  <c r="AA80" i="20"/>
  <c r="AA20" i="20"/>
  <c r="AA125" i="20"/>
  <c r="AA140" i="20"/>
  <c r="AA43" i="20"/>
  <c r="AA114" i="20"/>
  <c r="AA144" i="20"/>
  <c r="AA92" i="20"/>
  <c r="AS201" i="20"/>
  <c r="AA154" i="20"/>
  <c r="AA29" i="20"/>
  <c r="AA14" i="20"/>
  <c r="AA76" i="20"/>
  <c r="AA71" i="20"/>
  <c r="AA13" i="20"/>
  <c r="AA63" i="20"/>
  <c r="AA180" i="20"/>
  <c r="AX201" i="20"/>
  <c r="W194" i="14"/>
  <c r="AA24" i="20"/>
  <c r="AA112" i="20"/>
  <c r="AA85" i="20"/>
  <c r="AZ201" i="20"/>
  <c r="AA127" i="20"/>
  <c r="AA72" i="20"/>
  <c r="AA176" i="20"/>
  <c r="AA168" i="20"/>
  <c r="AA137" i="20"/>
  <c r="AA22" i="20"/>
  <c r="BD201" i="20"/>
  <c r="AA74" i="20"/>
  <c r="AA48" i="20"/>
  <c r="AA131" i="20"/>
  <c r="AA110" i="20"/>
  <c r="AA115" i="20"/>
  <c r="AA30" i="20"/>
  <c r="AA27" i="20"/>
  <c r="AA171" i="20"/>
  <c r="AA58" i="20"/>
  <c r="AA97" i="20"/>
  <c r="AA111" i="20"/>
  <c r="AA138" i="20"/>
  <c r="AA32" i="20"/>
  <c r="AA68" i="20"/>
  <c r="AA101" i="20"/>
  <c r="AA163" i="20"/>
  <c r="AA185" i="20"/>
  <c r="AA28" i="20"/>
  <c r="AA122" i="20"/>
  <c r="AA65" i="20"/>
  <c r="AM201" i="20"/>
  <c r="AN201" i="20"/>
  <c r="AA104" i="20"/>
  <c r="BA201" i="20"/>
  <c r="AA173" i="20"/>
  <c r="AA86" i="20"/>
  <c r="AA55" i="20"/>
  <c r="AA50" i="20"/>
  <c r="AA130" i="20"/>
  <c r="AA34" i="20"/>
  <c r="AA183" i="20"/>
  <c r="AA198" i="20"/>
  <c r="AA132" i="20"/>
  <c r="AA184" i="20"/>
  <c r="AA186" i="20"/>
  <c r="AA191" i="20"/>
  <c r="AA21" i="20"/>
  <c r="AA129" i="20"/>
  <c r="AA62" i="20"/>
  <c r="AA88" i="20"/>
  <c r="AA53" i="20"/>
  <c r="AA147" i="20"/>
  <c r="AA93" i="20"/>
  <c r="AA175" i="20"/>
  <c r="BE201" i="20"/>
  <c r="AA157" i="20"/>
  <c r="W197" i="14"/>
  <c r="AA52" i="20"/>
  <c r="AA117" i="20"/>
  <c r="AA95" i="20"/>
  <c r="AA94" i="20"/>
  <c r="AA84" i="20"/>
  <c r="AA37" i="20"/>
  <c r="AA197" i="20"/>
  <c r="AA100" i="20"/>
  <c r="W196" i="14"/>
  <c r="AA99" i="20"/>
  <c r="AA193" i="20"/>
  <c r="AA64" i="20"/>
  <c r="AA151" i="20"/>
  <c r="AA188" i="20"/>
  <c r="AA96" i="20"/>
  <c r="AA164" i="20"/>
  <c r="AY201" i="20"/>
  <c r="AA87" i="20"/>
  <c r="AA149" i="20"/>
  <c r="AA18" i="20"/>
  <c r="Z188" i="20"/>
  <c r="AA61" i="20"/>
  <c r="AA162" i="20"/>
  <c r="AA199" i="20"/>
  <c r="BB201" i="20"/>
  <c r="AA39" i="20"/>
  <c r="AA156" i="20"/>
  <c r="BU201" i="14" l="1"/>
  <c r="Z188" i="14"/>
  <c r="BI3" i="3"/>
  <c r="BI3" i="21" s="1"/>
  <c r="AB4" i="20"/>
  <c r="AB13" i="20"/>
  <c r="AB60" i="20"/>
  <c r="AB6" i="20"/>
  <c r="AB121" i="20"/>
  <c r="AB96" i="20"/>
  <c r="AB176" i="20"/>
  <c r="AB164" i="20"/>
  <c r="AB74" i="20"/>
  <c r="AB117" i="20"/>
  <c r="AB186" i="20"/>
  <c r="AB88" i="20"/>
  <c r="AB125" i="20"/>
  <c r="Z201" i="20"/>
  <c r="AB68" i="20"/>
  <c r="AB113" i="20"/>
  <c r="AB189" i="20"/>
  <c r="AB67" i="20"/>
  <c r="AB177" i="20"/>
  <c r="AB175" i="20"/>
  <c r="AB45" i="20"/>
  <c r="AB124" i="20"/>
  <c r="AB129" i="20"/>
  <c r="AB16" i="20"/>
  <c r="AB92" i="20"/>
  <c r="AB35" i="20"/>
  <c r="AB85" i="20"/>
  <c r="AB93" i="20"/>
  <c r="AB174" i="20"/>
  <c r="AB32" i="20"/>
  <c r="AB159" i="20"/>
  <c r="AB103" i="20"/>
  <c r="AB173" i="20"/>
  <c r="AB156" i="20"/>
  <c r="AB120" i="20"/>
  <c r="AB150" i="20"/>
  <c r="AB46" i="20"/>
  <c r="AB99" i="20"/>
  <c r="AB157" i="20"/>
  <c r="AB194" i="20"/>
  <c r="AB165" i="20"/>
  <c r="AB54" i="20"/>
  <c r="AB44" i="20"/>
  <c r="AB48" i="20"/>
  <c r="AB56" i="20"/>
  <c r="AB17" i="20"/>
  <c r="AB21" i="20"/>
  <c r="AB64" i="20"/>
  <c r="AB183" i="20"/>
  <c r="AB110" i="20"/>
  <c r="AB122" i="20"/>
  <c r="AB167" i="20"/>
  <c r="AB43" i="20"/>
  <c r="AB192" i="20"/>
  <c r="AB152" i="20"/>
  <c r="AB141" i="20"/>
  <c r="AB151" i="20"/>
  <c r="AB53" i="20"/>
  <c r="AB26" i="20"/>
  <c r="AB78" i="20"/>
  <c r="AB91" i="20"/>
  <c r="AB143" i="20"/>
  <c r="AB171" i="20"/>
  <c r="AB52" i="20"/>
  <c r="AB65" i="20"/>
  <c r="AB82" i="20"/>
  <c r="AB126" i="20"/>
  <c r="AB142" i="20"/>
  <c r="AB66" i="20"/>
  <c r="AB15" i="20"/>
  <c r="AB137" i="20"/>
  <c r="AB76" i="20"/>
  <c r="AB199" i="20"/>
  <c r="AB170" i="20"/>
  <c r="AB47" i="20"/>
  <c r="AB55" i="20"/>
  <c r="AB114" i="20"/>
  <c r="AB195" i="20"/>
  <c r="AB134" i="20"/>
  <c r="AB172" i="20"/>
  <c r="AB87" i="20"/>
  <c r="AB184" i="20"/>
  <c r="AB188" i="20"/>
  <c r="AB72" i="20"/>
  <c r="AB95" i="20"/>
  <c r="AB160" i="20"/>
  <c r="AB197" i="20"/>
  <c r="AB51" i="20"/>
  <c r="AB136" i="20"/>
  <c r="AB145" i="20"/>
  <c r="AB39" i="20"/>
  <c r="AB9" i="20"/>
  <c r="AB149" i="20"/>
  <c r="AB19" i="20"/>
  <c r="AB146" i="20"/>
  <c r="AB10" i="20"/>
  <c r="AB158" i="20"/>
  <c r="AB79" i="20"/>
  <c r="AB80" i="20"/>
  <c r="AB100" i="20"/>
  <c r="AB42" i="20"/>
  <c r="AB24" i="20"/>
  <c r="AB196" i="20"/>
  <c r="AB181" i="20"/>
  <c r="AB169" i="20"/>
  <c r="AB41" i="20"/>
  <c r="AB101" i="20"/>
  <c r="AB127" i="20"/>
  <c r="AB75" i="20"/>
  <c r="AB36" i="20"/>
  <c r="AB81" i="20"/>
  <c r="AB90" i="20"/>
  <c r="AB153" i="20"/>
  <c r="AB28" i="20"/>
  <c r="AB144" i="20"/>
  <c r="AB179" i="20"/>
  <c r="AB102" i="20"/>
  <c r="AB115" i="20"/>
  <c r="AB198" i="20"/>
  <c r="AB107" i="20"/>
  <c r="AB135" i="20"/>
  <c r="AB147" i="20"/>
  <c r="AB112" i="20"/>
  <c r="AB130" i="20"/>
  <c r="AB148" i="20"/>
  <c r="AB11" i="20"/>
  <c r="AB123" i="20"/>
  <c r="AB166" i="20"/>
  <c r="AB139" i="20"/>
  <c r="AB57" i="20"/>
  <c r="AB58" i="20"/>
  <c r="AB119" i="20"/>
  <c r="AB7" i="20"/>
  <c r="AB50" i="20"/>
  <c r="AB140" i="20"/>
  <c r="AB154" i="20"/>
  <c r="AB155" i="20"/>
  <c r="AB49" i="20"/>
  <c r="AB71" i="20"/>
  <c r="AB70" i="20"/>
  <c r="AB77" i="20"/>
  <c r="AB190" i="20"/>
  <c r="AB105" i="20"/>
  <c r="AB73" i="20"/>
  <c r="AB33" i="20"/>
  <c r="AB30" i="20"/>
  <c r="AB193" i="20"/>
  <c r="AB14" i="20"/>
  <c r="AB162" i="20"/>
  <c r="AB18" i="20"/>
  <c r="AB106" i="20"/>
  <c r="AB89" i="20"/>
  <c r="AB131" i="20"/>
  <c r="AB38" i="20"/>
  <c r="AB59" i="20"/>
  <c r="AB97" i="20"/>
  <c r="AB161" i="20"/>
  <c r="AB133" i="20"/>
  <c r="AB180" i="20"/>
  <c r="AB62" i="20"/>
  <c r="AB69" i="20"/>
  <c r="AB116" i="20"/>
  <c r="AB185" i="20"/>
  <c r="AB27" i="20"/>
  <c r="AB138" i="20"/>
  <c r="AB104" i="20"/>
  <c r="AB29" i="20"/>
  <c r="AB34" i="20"/>
  <c r="AB84" i="20"/>
  <c r="AB163" i="20"/>
  <c r="AB128" i="20"/>
  <c r="AB22" i="20"/>
  <c r="AB12" i="20"/>
  <c r="AB168" i="20"/>
  <c r="AB94" i="20"/>
  <c r="AB20" i="20"/>
  <c r="AB86" i="20"/>
  <c r="AB132" i="20"/>
  <c r="AB63" i="20"/>
  <c r="AB31" i="20"/>
  <c r="AB37" i="20"/>
  <c r="AB191" i="20"/>
  <c r="AB61" i="20"/>
  <c r="AB108" i="20"/>
  <c r="AB25" i="20"/>
  <c r="AB23" i="20"/>
  <c r="AB118" i="20"/>
  <c r="AB8" i="20"/>
  <c r="AB178" i="20"/>
  <c r="AB40" i="20"/>
  <c r="AB98" i="20"/>
  <c r="AB187" i="20"/>
  <c r="AB182" i="20"/>
  <c r="AB83" i="20"/>
  <c r="AB111" i="20"/>
  <c r="AB109" i="20"/>
  <c r="W188" i="14"/>
  <c r="Z201" i="14" l="1"/>
  <c r="BU201" i="20" s="1"/>
  <c r="BI4" i="3"/>
  <c r="BI4" i="21" s="1"/>
  <c r="AC4" i="20"/>
  <c r="AC188" i="20"/>
  <c r="AC85" i="20"/>
  <c r="AC179" i="20"/>
  <c r="AC72" i="20"/>
  <c r="AC161" i="20"/>
  <c r="AC191" i="20"/>
  <c r="AC169" i="20"/>
  <c r="AC175" i="20"/>
  <c r="AC113" i="20"/>
  <c r="AC193" i="20"/>
  <c r="AC68" i="20"/>
  <c r="AC7" i="20"/>
  <c r="AC14" i="20"/>
  <c r="AC167" i="20"/>
  <c r="AC34" i="20"/>
  <c r="W201" i="14"/>
  <c r="AC56" i="20"/>
  <c r="AC26" i="20"/>
  <c r="AC180" i="20"/>
  <c r="AC35" i="20"/>
  <c r="AC134" i="20"/>
  <c r="AC186" i="20"/>
  <c r="AC58" i="20"/>
  <c r="AC10" i="20"/>
  <c r="AC106" i="20"/>
  <c r="AC75" i="20"/>
  <c r="AC38" i="20"/>
  <c r="AC22" i="20"/>
  <c r="AC157" i="20"/>
  <c r="AC112" i="20"/>
  <c r="AC108" i="20"/>
  <c r="AC74" i="20"/>
  <c r="AC97" i="20"/>
  <c r="AC49" i="20"/>
  <c r="AC51" i="20"/>
  <c r="AC23" i="20"/>
  <c r="AC190" i="20"/>
  <c r="AC158" i="20"/>
  <c r="AC171" i="20"/>
  <c r="AC160" i="20"/>
  <c r="AC62" i="20"/>
  <c r="AC41" i="20"/>
  <c r="AC60" i="20"/>
  <c r="AC33" i="20"/>
  <c r="AC166" i="20"/>
  <c r="AC84" i="20"/>
  <c r="AC55" i="20"/>
  <c r="AC50" i="20"/>
  <c r="AC125" i="20"/>
  <c r="AC96" i="20"/>
  <c r="AC129" i="20"/>
  <c r="AC164" i="20"/>
  <c r="AC95" i="20"/>
  <c r="AC173" i="20"/>
  <c r="AC11" i="20"/>
  <c r="AC12" i="20"/>
  <c r="AC67" i="20"/>
  <c r="AC27" i="20"/>
  <c r="AC93" i="20"/>
  <c r="AC89" i="20"/>
  <c r="AC177" i="20"/>
  <c r="AC24" i="20"/>
  <c r="AC145" i="20"/>
  <c r="AC45" i="20"/>
  <c r="AC98" i="20"/>
  <c r="AC139" i="20"/>
  <c r="AC136" i="20"/>
  <c r="AC168" i="20"/>
  <c r="AC59" i="20"/>
  <c r="AC143" i="20"/>
  <c r="AC30" i="20"/>
  <c r="AC32" i="20"/>
  <c r="AC66" i="20"/>
  <c r="AC198" i="20"/>
  <c r="AC81" i="20"/>
  <c r="AC121" i="20"/>
  <c r="AC154" i="20"/>
  <c r="AC174" i="20"/>
  <c r="AC195" i="20"/>
  <c r="AC47" i="20"/>
  <c r="AC104" i="20"/>
  <c r="AC69" i="20"/>
  <c r="AC64" i="20"/>
  <c r="AC187" i="20"/>
  <c r="AC20" i="20"/>
  <c r="AC110" i="20"/>
  <c r="AC71" i="20"/>
  <c r="AC124" i="20"/>
  <c r="AC28" i="20"/>
  <c r="AC43" i="20"/>
  <c r="AC156" i="20"/>
  <c r="AC101" i="20"/>
  <c r="AC86" i="20"/>
  <c r="AC83" i="20"/>
  <c r="AC140" i="20"/>
  <c r="AC128" i="20"/>
  <c r="AC120" i="20"/>
  <c r="AC21" i="20"/>
  <c r="AC102" i="20"/>
  <c r="AC31" i="20"/>
  <c r="AC123" i="20"/>
  <c r="AC146" i="20"/>
  <c r="AC192" i="20"/>
  <c r="AC131" i="20"/>
  <c r="AC114" i="20"/>
  <c r="AC13" i="20"/>
  <c r="AC78" i="20"/>
  <c r="AC63" i="20"/>
  <c r="AC94" i="20"/>
  <c r="AC6" i="20"/>
  <c r="AC135" i="20"/>
  <c r="AC76" i="20"/>
  <c r="AC48" i="20"/>
  <c r="AC152" i="20"/>
  <c r="AC37" i="20"/>
  <c r="AC25" i="20"/>
  <c r="AC54" i="20"/>
  <c r="AC15" i="20"/>
  <c r="AC130" i="20"/>
  <c r="AC149" i="20"/>
  <c r="AC178" i="20"/>
  <c r="AC87" i="20"/>
  <c r="AC126" i="20"/>
  <c r="AC36" i="20"/>
  <c r="AC19" i="20"/>
  <c r="AC80" i="20"/>
  <c r="AC105" i="20"/>
  <c r="AC115" i="20"/>
  <c r="AC52" i="20"/>
  <c r="AC119" i="20"/>
  <c r="AC46" i="20"/>
  <c r="AC127" i="20"/>
  <c r="AC138" i="20"/>
  <c r="AC170" i="20"/>
  <c r="AC155" i="20"/>
  <c r="AC148" i="20"/>
  <c r="AC91" i="20"/>
  <c r="AC79" i="20"/>
  <c r="AC82" i="20"/>
  <c r="AC117" i="20"/>
  <c r="AC122" i="20"/>
  <c r="AC16" i="20"/>
  <c r="AC147" i="20"/>
  <c r="AC53" i="20"/>
  <c r="AC184" i="20"/>
  <c r="AC153" i="20"/>
  <c r="AC29" i="20"/>
  <c r="AC42" i="20"/>
  <c r="AC176" i="20"/>
  <c r="AC103" i="20"/>
  <c r="AC77" i="20"/>
  <c r="AC162" i="20"/>
  <c r="AC181" i="20"/>
  <c r="AC185" i="20"/>
  <c r="AC44" i="20"/>
  <c r="AC118" i="20"/>
  <c r="AC65" i="20"/>
  <c r="AC73" i="20"/>
  <c r="AC141" i="20"/>
  <c r="AC182" i="20"/>
  <c r="AC109" i="20"/>
  <c r="AC8" i="20"/>
  <c r="AC92" i="20"/>
  <c r="AC9" i="20"/>
  <c r="AC40" i="20"/>
  <c r="AC57" i="20"/>
  <c r="AC17" i="20"/>
  <c r="AC163" i="20"/>
  <c r="AC165" i="20"/>
  <c r="AC194" i="20"/>
  <c r="AC90" i="20"/>
  <c r="AC142" i="20"/>
  <c r="AC144" i="20"/>
  <c r="AC150" i="20"/>
  <c r="AC100" i="20"/>
  <c r="AC99" i="20"/>
  <c r="AC183" i="20"/>
  <c r="AC39" i="20"/>
  <c r="AC70" i="20"/>
  <c r="AC159" i="20"/>
  <c r="AC116" i="20"/>
  <c r="AC189" i="20"/>
  <c r="AC133" i="20"/>
  <c r="AC107" i="20"/>
  <c r="AC137" i="20"/>
  <c r="AC151" i="20"/>
  <c r="AC88" i="20"/>
  <c r="AC196" i="20"/>
  <c r="AC172" i="20"/>
  <c r="AC132" i="20"/>
  <c r="AC197" i="20"/>
  <c r="AC111" i="20"/>
  <c r="AC199" i="20"/>
  <c r="AC18" i="20"/>
  <c r="AC61" i="20"/>
  <c r="W200" i="14" l="1"/>
  <c r="BJ3" i="3"/>
  <c r="BJ3" i="21" s="1"/>
  <c r="AD4" i="20"/>
  <c r="AD73" i="20"/>
  <c r="AD98" i="20"/>
  <c r="AD168" i="20"/>
  <c r="AD66" i="20"/>
  <c r="AD52" i="20"/>
  <c r="AD144" i="20"/>
  <c r="AD104" i="20"/>
  <c r="AD151" i="20"/>
  <c r="AD177" i="20"/>
  <c r="AD26" i="20"/>
  <c r="AD55" i="20"/>
  <c r="AD38" i="20"/>
  <c r="AD89" i="20"/>
  <c r="AD125" i="20"/>
  <c r="AD110" i="20"/>
  <c r="AD53" i="20"/>
  <c r="AD167" i="20"/>
  <c r="AD41" i="20"/>
  <c r="AD99" i="20"/>
  <c r="AD138" i="20"/>
  <c r="AD57" i="20"/>
  <c r="AD94" i="20"/>
  <c r="AD32" i="20"/>
  <c r="AD42" i="20"/>
  <c r="AD197" i="20"/>
  <c r="AD31" i="20"/>
  <c r="AD70" i="20"/>
  <c r="AD142" i="20"/>
  <c r="AD131" i="20"/>
  <c r="AD188" i="20"/>
  <c r="AD33" i="20"/>
  <c r="AD166" i="20"/>
  <c r="AD171" i="20"/>
  <c r="AD113" i="20"/>
  <c r="AD76" i="20"/>
  <c r="AD160" i="20"/>
  <c r="AD126" i="20"/>
  <c r="AD79" i="20"/>
  <c r="AD78" i="20"/>
  <c r="AD193" i="20"/>
  <c r="AD149" i="20"/>
  <c r="AD137" i="20"/>
  <c r="AD86" i="20"/>
  <c r="AD49" i="20"/>
  <c r="AD111" i="20"/>
  <c r="AD191" i="20"/>
  <c r="AD63" i="20"/>
  <c r="AD74" i="20"/>
  <c r="AD118" i="20"/>
  <c r="AD153" i="20"/>
  <c r="AD178" i="20"/>
  <c r="AD96" i="20"/>
  <c r="AD134" i="20"/>
  <c r="AD172" i="20"/>
  <c r="AD18" i="20"/>
  <c r="AD11" i="20"/>
  <c r="AD143" i="20"/>
  <c r="AD93" i="20"/>
  <c r="AD179" i="20"/>
  <c r="AD60" i="20"/>
  <c r="AD61" i="20"/>
  <c r="AD58" i="20"/>
  <c r="AD132" i="20"/>
  <c r="AD122" i="20"/>
  <c r="AD95" i="20"/>
  <c r="AD109" i="20"/>
  <c r="AD130" i="20"/>
  <c r="AD88" i="20"/>
  <c r="AD187" i="20"/>
  <c r="AD100" i="20"/>
  <c r="AD164" i="20"/>
  <c r="AD102" i="20"/>
  <c r="AD154" i="20"/>
  <c r="AD194" i="20"/>
  <c r="AD105" i="20"/>
  <c r="AD120" i="20"/>
  <c r="AD80" i="20"/>
  <c r="AD64" i="20"/>
  <c r="AD121" i="20"/>
  <c r="AD101" i="20"/>
  <c r="AD43" i="20"/>
  <c r="AD9" i="20"/>
  <c r="AD156" i="20"/>
  <c r="AD186" i="20"/>
  <c r="AD56" i="20"/>
  <c r="AD196" i="20"/>
  <c r="AD159" i="20"/>
  <c r="AD81" i="20"/>
  <c r="AD8" i="20"/>
  <c r="AD72" i="20"/>
  <c r="AD163" i="20"/>
  <c r="AD114" i="20"/>
  <c r="AD92" i="20"/>
  <c r="AD12" i="20"/>
  <c r="AD198" i="20"/>
  <c r="AD67" i="20"/>
  <c r="AD150" i="20"/>
  <c r="AD180" i="20"/>
  <c r="AD112" i="20"/>
  <c r="AD133" i="20"/>
  <c r="AD20" i="20"/>
  <c r="AD148" i="20"/>
  <c r="AD184" i="20"/>
  <c r="AD135" i="20"/>
  <c r="AD34" i="20"/>
  <c r="AD19" i="20"/>
  <c r="AD103" i="20"/>
  <c r="AD182" i="20"/>
  <c r="AD65" i="20"/>
  <c r="AD136" i="20"/>
  <c r="AD14" i="20"/>
  <c r="AD30" i="20"/>
  <c r="AD157" i="20"/>
  <c r="AD147" i="20"/>
  <c r="AD161" i="20"/>
  <c r="AD127" i="20"/>
  <c r="AD183" i="20"/>
  <c r="AD75" i="20"/>
  <c r="AD23" i="20"/>
  <c r="AD6" i="20"/>
  <c r="AD174" i="20"/>
  <c r="AD90" i="20"/>
  <c r="AD123" i="20"/>
  <c r="AD51" i="20"/>
  <c r="AD169" i="20"/>
  <c r="AD106" i="20"/>
  <c r="AD119" i="20"/>
  <c r="AD165" i="20"/>
  <c r="AD71" i="20"/>
  <c r="AD176" i="20"/>
  <c r="AD107" i="20"/>
  <c r="AD175" i="20"/>
  <c r="AD185" i="20"/>
  <c r="AD145" i="20"/>
  <c r="AD189" i="20"/>
  <c r="AD17" i="20"/>
  <c r="AD82" i="20"/>
  <c r="AD116" i="20"/>
  <c r="AD91" i="20"/>
  <c r="AD47" i="20"/>
  <c r="AD192" i="20"/>
  <c r="AD24" i="20"/>
  <c r="AD59" i="20"/>
  <c r="AD68" i="20"/>
  <c r="AD45" i="20"/>
  <c r="AD87" i="20"/>
  <c r="AD108" i="20"/>
  <c r="AD129" i="20"/>
  <c r="AD15" i="20"/>
  <c r="AD39" i="20"/>
  <c r="AD69" i="20"/>
  <c r="AD152" i="20"/>
  <c r="AD199" i="20"/>
  <c r="AD158" i="20"/>
  <c r="AD124" i="20"/>
  <c r="AD50" i="20"/>
  <c r="AD162" i="20"/>
  <c r="AD36" i="20"/>
  <c r="AD54" i="20"/>
  <c r="AD115" i="20"/>
  <c r="AD62" i="20"/>
  <c r="AD170" i="20"/>
  <c r="AD22" i="20"/>
  <c r="AD27" i="20"/>
  <c r="AD97" i="20"/>
  <c r="AD28" i="20"/>
  <c r="AD117" i="20"/>
  <c r="AD173" i="20"/>
  <c r="AD77" i="20"/>
  <c r="AD29" i="20"/>
  <c r="AD10" i="20"/>
  <c r="AD40" i="20"/>
  <c r="AD139" i="20"/>
  <c r="AD155" i="20"/>
  <c r="AD21" i="20"/>
  <c r="AD16" i="20"/>
  <c r="AD140" i="20"/>
  <c r="AD48" i="20"/>
  <c r="AD141" i="20"/>
  <c r="AD7" i="20"/>
  <c r="AD195" i="20"/>
  <c r="AD146" i="20"/>
  <c r="AD83" i="20"/>
  <c r="AD44" i="20"/>
  <c r="AD35" i="20"/>
  <c r="AD128" i="20"/>
  <c r="AD46" i="20"/>
  <c r="AD85" i="20"/>
  <c r="AD13" i="20"/>
  <c r="AD181" i="20"/>
  <c r="AD190" i="20"/>
  <c r="AD84" i="20"/>
  <c r="AD37" i="20"/>
  <c r="AD25" i="20"/>
  <c r="BJ4" i="3" l="1"/>
  <c r="BJ4" i="21" s="1"/>
  <c r="AE4" i="20"/>
  <c r="AE150" i="20"/>
  <c r="AE86" i="20"/>
  <c r="AE23" i="20"/>
  <c r="AE73" i="20"/>
  <c r="AE165" i="20"/>
  <c r="AE188" i="20"/>
  <c r="AE196" i="20"/>
  <c r="AE148" i="20"/>
  <c r="AE134" i="20"/>
  <c r="AE198" i="20"/>
  <c r="AE107" i="20"/>
  <c r="AE75" i="20"/>
  <c r="AE192" i="20"/>
  <c r="AE92" i="20"/>
  <c r="AE163" i="20"/>
  <c r="AE156" i="20"/>
  <c r="AE142" i="20"/>
  <c r="AE61" i="20"/>
  <c r="AE26" i="20"/>
  <c r="AE137" i="20"/>
  <c r="AE170" i="20"/>
  <c r="AE98" i="20"/>
  <c r="AE44" i="20"/>
  <c r="AE34" i="20"/>
  <c r="AE64" i="20"/>
  <c r="AE83" i="20"/>
  <c r="AE67" i="20"/>
  <c r="AE155" i="20"/>
  <c r="AE19" i="20"/>
  <c r="AE194" i="20"/>
  <c r="AE172" i="20"/>
  <c r="AE138" i="20"/>
  <c r="AE54" i="20"/>
  <c r="AE185" i="20"/>
  <c r="AE169" i="20"/>
  <c r="AE158" i="20"/>
  <c r="AE162" i="20"/>
  <c r="AE22" i="20"/>
  <c r="AE116" i="20"/>
  <c r="AE18" i="20"/>
  <c r="AE183" i="20"/>
  <c r="AE135" i="20"/>
  <c r="AE184" i="20"/>
  <c r="AE11" i="20"/>
  <c r="AE68" i="20"/>
  <c r="AE43" i="20"/>
  <c r="AE69" i="20"/>
  <c r="AE52" i="20"/>
  <c r="AE123" i="20"/>
  <c r="AE109" i="20"/>
  <c r="AE17" i="20"/>
  <c r="AE181" i="20"/>
  <c r="AE133" i="20"/>
  <c r="AE118" i="20"/>
  <c r="AE89" i="20"/>
  <c r="AE159" i="20"/>
  <c r="AE166" i="20"/>
  <c r="AE106" i="20"/>
  <c r="AE12" i="20"/>
  <c r="AE110" i="20"/>
  <c r="AE57" i="20"/>
  <c r="AE100" i="20"/>
  <c r="AE154" i="20"/>
  <c r="AE104" i="20"/>
  <c r="AE99" i="20"/>
  <c r="AE157" i="20"/>
  <c r="AE171" i="20"/>
  <c r="AE47" i="20"/>
  <c r="AE190" i="20"/>
  <c r="AE101" i="20"/>
  <c r="AE15" i="20"/>
  <c r="AE174" i="20"/>
  <c r="AE33" i="20"/>
  <c r="AE167" i="20"/>
  <c r="AE78" i="20"/>
  <c r="AE41" i="20"/>
  <c r="AE63" i="20"/>
  <c r="AE102" i="20"/>
  <c r="AE127" i="20"/>
  <c r="AE120" i="20"/>
  <c r="AE141" i="20"/>
  <c r="AE178" i="20"/>
  <c r="AE88" i="20"/>
  <c r="AE177" i="20"/>
  <c r="AE21" i="20"/>
  <c r="AE71" i="20"/>
  <c r="AE131" i="20"/>
  <c r="AE79" i="20"/>
  <c r="AE40" i="20"/>
  <c r="AE60" i="20"/>
  <c r="AE66" i="20"/>
  <c r="AE136" i="20"/>
  <c r="AE45" i="20"/>
  <c r="AE14" i="20"/>
  <c r="AE164" i="20"/>
  <c r="AE97" i="20"/>
  <c r="AE113" i="20"/>
  <c r="AE160" i="20"/>
  <c r="AE96" i="20"/>
  <c r="AE199" i="20"/>
  <c r="AE176" i="20"/>
  <c r="AE179" i="20"/>
  <c r="AE38" i="20"/>
  <c r="AE119" i="20"/>
  <c r="AE55" i="20"/>
  <c r="AE124" i="20"/>
  <c r="AE117" i="20"/>
  <c r="AE9" i="20"/>
  <c r="AE151" i="20"/>
  <c r="AE77" i="20"/>
  <c r="AE128" i="20"/>
  <c r="AE90" i="20"/>
  <c r="AE139" i="20"/>
  <c r="AE130" i="20"/>
  <c r="AE197" i="20"/>
  <c r="AE36" i="20"/>
  <c r="AE76" i="20"/>
  <c r="AE193" i="20"/>
  <c r="AE81" i="20"/>
  <c r="AE46" i="20"/>
  <c r="AE7" i="20"/>
  <c r="AE8" i="20"/>
  <c r="AE62" i="20"/>
  <c r="AE114" i="20"/>
  <c r="AE105" i="20"/>
  <c r="AE149" i="20"/>
  <c r="AE51" i="20"/>
  <c r="AE13" i="20"/>
  <c r="AE140" i="20"/>
  <c r="AE122" i="20"/>
  <c r="AE126" i="20"/>
  <c r="AE129" i="20"/>
  <c r="AE187" i="20"/>
  <c r="AE72" i="20"/>
  <c r="AE93" i="20"/>
  <c r="AE87" i="20"/>
  <c r="AE20" i="20"/>
  <c r="AE74" i="20"/>
  <c r="AE24" i="20"/>
  <c r="AE58" i="20"/>
  <c r="AE42" i="20"/>
  <c r="AE65" i="20"/>
  <c r="AE145" i="20"/>
  <c r="AE16" i="20"/>
  <c r="AE152" i="20"/>
  <c r="AE182" i="20"/>
  <c r="AE173" i="20"/>
  <c r="AE84" i="20"/>
  <c r="AE91" i="20"/>
  <c r="AE53" i="20"/>
  <c r="AE153" i="20"/>
  <c r="AE132" i="20"/>
  <c r="AE56" i="20"/>
  <c r="AE48" i="20"/>
  <c r="AE50" i="20"/>
  <c r="AE180" i="20"/>
  <c r="AE195" i="20"/>
  <c r="AE125" i="20"/>
  <c r="AE27" i="20"/>
  <c r="AE191" i="20"/>
  <c r="AE32" i="20"/>
  <c r="AE35" i="20"/>
  <c r="AE28" i="20"/>
  <c r="AE143" i="20"/>
  <c r="AE82" i="20"/>
  <c r="AE147" i="20"/>
  <c r="AE146" i="20"/>
  <c r="AE25" i="20"/>
  <c r="AE10" i="20"/>
  <c r="AE94" i="20"/>
  <c r="AE161" i="20"/>
  <c r="AE80" i="20"/>
  <c r="AE175" i="20"/>
  <c r="AE103" i="20"/>
  <c r="AE39" i="20"/>
  <c r="AE59" i="20"/>
  <c r="AE115" i="20"/>
  <c r="AE85" i="20"/>
  <c r="AE49" i="20"/>
  <c r="AE31" i="20"/>
  <c r="AE144" i="20"/>
  <c r="AE168" i="20"/>
  <c r="AE29" i="20"/>
  <c r="AE121" i="20"/>
  <c r="AE111" i="20"/>
  <c r="AE37" i="20"/>
  <c r="AE70" i="20"/>
  <c r="AE112" i="20"/>
  <c r="AE186" i="20"/>
  <c r="AE95" i="20"/>
  <c r="AE30" i="20"/>
  <c r="AE6" i="20"/>
  <c r="AE189" i="20"/>
  <c r="AE108" i="20"/>
  <c r="BK3" i="3" l="1"/>
  <c r="BK3" i="21" s="1"/>
  <c r="AF4" i="20"/>
  <c r="AF79" i="20"/>
  <c r="AF146" i="20"/>
  <c r="AF38" i="20"/>
  <c r="AF143" i="20"/>
  <c r="AF138" i="20"/>
  <c r="AF193" i="20"/>
  <c r="AF133" i="20"/>
  <c r="AF49" i="20"/>
  <c r="AF41" i="20"/>
  <c r="AF145" i="20"/>
  <c r="AF127" i="20"/>
  <c r="AF102" i="20"/>
  <c r="AF187" i="20"/>
  <c r="AF117" i="20"/>
  <c r="AF60" i="20"/>
  <c r="AF171" i="20"/>
  <c r="AF30" i="20"/>
  <c r="AF95" i="20"/>
  <c r="AF99" i="20"/>
  <c r="AF156" i="20"/>
  <c r="AF150" i="20"/>
  <c r="AF68" i="20"/>
  <c r="AF186" i="20"/>
  <c r="AF43" i="20"/>
  <c r="AF109" i="20"/>
  <c r="AF104" i="20"/>
  <c r="AF118" i="20"/>
  <c r="AF128" i="20"/>
  <c r="AF144" i="20"/>
  <c r="AF125" i="20"/>
  <c r="AF84" i="20"/>
  <c r="AF76" i="20"/>
  <c r="AF22" i="20"/>
  <c r="AF82" i="20"/>
  <c r="AF87" i="20"/>
  <c r="AF44" i="20"/>
  <c r="AF195" i="20"/>
  <c r="AF85" i="20"/>
  <c r="AF69" i="20"/>
  <c r="AF119" i="20"/>
  <c r="AF27" i="20"/>
  <c r="AF42" i="20"/>
  <c r="AF89" i="20"/>
  <c r="AF177" i="20"/>
  <c r="AF11" i="20"/>
  <c r="AF183" i="20"/>
  <c r="AF151" i="20"/>
  <c r="AF70" i="20"/>
  <c r="AF93" i="20"/>
  <c r="AF74" i="20"/>
  <c r="AF147" i="20"/>
  <c r="AF159" i="20"/>
  <c r="AF26" i="20"/>
  <c r="AF36" i="20"/>
  <c r="AF105" i="20"/>
  <c r="AF154" i="20"/>
  <c r="AF12" i="20"/>
  <c r="AF113" i="20"/>
  <c r="AF134" i="20"/>
  <c r="AF28" i="20"/>
  <c r="AF136" i="20"/>
  <c r="AF129" i="20"/>
  <c r="AF39" i="20"/>
  <c r="AF199" i="20"/>
  <c r="AF100" i="20"/>
  <c r="AF32" i="20"/>
  <c r="AF33" i="20"/>
  <c r="AF50" i="20"/>
  <c r="AF124" i="20"/>
  <c r="AF163" i="20"/>
  <c r="AF137" i="20"/>
  <c r="AF97" i="20"/>
  <c r="AF86" i="20"/>
  <c r="AF131" i="20"/>
  <c r="AF176" i="20"/>
  <c r="AF122" i="20"/>
  <c r="AF169" i="20"/>
  <c r="AF23" i="20"/>
  <c r="AF172" i="20"/>
  <c r="AF181" i="20"/>
  <c r="AF24" i="20"/>
  <c r="AF80" i="20"/>
  <c r="AF6" i="20"/>
  <c r="AF29" i="20"/>
  <c r="AF72" i="20"/>
  <c r="AF55" i="20"/>
  <c r="AF35" i="20"/>
  <c r="AF47" i="20"/>
  <c r="AF92" i="20"/>
  <c r="AF75" i="20"/>
  <c r="AF115" i="20"/>
  <c r="AF180" i="20"/>
  <c r="AF173" i="20"/>
  <c r="AF21" i="20"/>
  <c r="AF155" i="20"/>
  <c r="AF106" i="20"/>
  <c r="AF178" i="20"/>
  <c r="AF9" i="20"/>
  <c r="AF107" i="20"/>
  <c r="AF34" i="20"/>
  <c r="AF67" i="20"/>
  <c r="AF54" i="20"/>
  <c r="AF198" i="20"/>
  <c r="AF175" i="20"/>
  <c r="AF164" i="20"/>
  <c r="AF182" i="20"/>
  <c r="AF40" i="20"/>
  <c r="AF81" i="20"/>
  <c r="AF116" i="20"/>
  <c r="AF51" i="20"/>
  <c r="AF91" i="20"/>
  <c r="AF77" i="20"/>
  <c r="AF149" i="20"/>
  <c r="AF192" i="20"/>
  <c r="AF166" i="20"/>
  <c r="AF179" i="20"/>
  <c r="AF141" i="20"/>
  <c r="AF61" i="20"/>
  <c r="AF121" i="20"/>
  <c r="AF88" i="20"/>
  <c r="AF126" i="20"/>
  <c r="AF132" i="20"/>
  <c r="AF83" i="20"/>
  <c r="AF8" i="20"/>
  <c r="AF174" i="20"/>
  <c r="AF161" i="20"/>
  <c r="AF15" i="20"/>
  <c r="AF73" i="20"/>
  <c r="AF139" i="20"/>
  <c r="AF185" i="20"/>
  <c r="AF78" i="20"/>
  <c r="AF45" i="20"/>
  <c r="AF188" i="20"/>
  <c r="AF98" i="20"/>
  <c r="AF111" i="20"/>
  <c r="AF71" i="20"/>
  <c r="AF112" i="20"/>
  <c r="AF94" i="20"/>
  <c r="AF191" i="20"/>
  <c r="AF10" i="20"/>
  <c r="AF135" i="20"/>
  <c r="AF62" i="20"/>
  <c r="AF110" i="20"/>
  <c r="AF152" i="20"/>
  <c r="AF96" i="20"/>
  <c r="AF66" i="20"/>
  <c r="AF184" i="20"/>
  <c r="AF53" i="20"/>
  <c r="AF7" i="20"/>
  <c r="AF90" i="20"/>
  <c r="AF18" i="20"/>
  <c r="AF197" i="20"/>
  <c r="AF190" i="20"/>
  <c r="AF162" i="20"/>
  <c r="AF196" i="20"/>
  <c r="AF165" i="20"/>
  <c r="AF194" i="20"/>
  <c r="AF65" i="20"/>
  <c r="AF16" i="20"/>
  <c r="AF64" i="20"/>
  <c r="AF57" i="20"/>
  <c r="AF56" i="20"/>
  <c r="AF31" i="20"/>
  <c r="AF157" i="20"/>
  <c r="AF52" i="20"/>
  <c r="AF63" i="20"/>
  <c r="AF17" i="20"/>
  <c r="AF114" i="20"/>
  <c r="AF168" i="20"/>
  <c r="AF46" i="20"/>
  <c r="AF103" i="20"/>
  <c r="AF37" i="20"/>
  <c r="AF130" i="20"/>
  <c r="AF59" i="20"/>
  <c r="AF14" i="20"/>
  <c r="AF189" i="20"/>
  <c r="AF158" i="20"/>
  <c r="AF140" i="20"/>
  <c r="AF25" i="20"/>
  <c r="AF58" i="20"/>
  <c r="AF120" i="20"/>
  <c r="AF170" i="20"/>
  <c r="AF20" i="20"/>
  <c r="AF153" i="20"/>
  <c r="AF142" i="20"/>
  <c r="AF19" i="20"/>
  <c r="AF148" i="20"/>
  <c r="AF101" i="20"/>
  <c r="AF13" i="20"/>
  <c r="AF167" i="20"/>
  <c r="AF160" i="20"/>
  <c r="AF123" i="20"/>
  <c r="AF108" i="20"/>
  <c r="AF48" i="20"/>
  <c r="BK4" i="3" l="1"/>
  <c r="BK4" i="21" s="1"/>
  <c r="AG4" i="20"/>
  <c r="AG188" i="20"/>
  <c r="AG95" i="20"/>
  <c r="AG44" i="20"/>
  <c r="AG194" i="20"/>
  <c r="AG93" i="20"/>
  <c r="AG62" i="20"/>
  <c r="AG131" i="20"/>
  <c r="AG40" i="20"/>
  <c r="AG66" i="20"/>
  <c r="AG143" i="20"/>
  <c r="AG195" i="20"/>
  <c r="AG98" i="20"/>
  <c r="AG97" i="20"/>
  <c r="AG180" i="20"/>
  <c r="AG152" i="20"/>
  <c r="AG120" i="20"/>
  <c r="AG181" i="20"/>
  <c r="AG178" i="20"/>
  <c r="AG122" i="20"/>
  <c r="AG117" i="20"/>
  <c r="AG90" i="20"/>
  <c r="AG29" i="20"/>
  <c r="AG112" i="20"/>
  <c r="AG85" i="20"/>
  <c r="AG183" i="20"/>
  <c r="AG168" i="20"/>
  <c r="AG43" i="20"/>
  <c r="AG139" i="20"/>
  <c r="AG6" i="20"/>
  <c r="AG84" i="20"/>
  <c r="AG54" i="20"/>
  <c r="AG165" i="20"/>
  <c r="AG186" i="20"/>
  <c r="AG91" i="20"/>
  <c r="AG127" i="20"/>
  <c r="AG10" i="20"/>
  <c r="AG159" i="20"/>
  <c r="AG137" i="20"/>
  <c r="AG92" i="20"/>
  <c r="AG191" i="20"/>
  <c r="AG142" i="20"/>
  <c r="AG47" i="20"/>
  <c r="AG166" i="20"/>
  <c r="AG171" i="20"/>
  <c r="AG155" i="20"/>
  <c r="AG141" i="20"/>
  <c r="AG57" i="20"/>
  <c r="AG39" i="20"/>
  <c r="AG187" i="20"/>
  <c r="AG71" i="20"/>
  <c r="AG106" i="20"/>
  <c r="AG114" i="20"/>
  <c r="AG148" i="20"/>
  <c r="AG20" i="20"/>
  <c r="AG115" i="20"/>
  <c r="AG111" i="20"/>
  <c r="AG176" i="20"/>
  <c r="AG124" i="20"/>
  <c r="AG153" i="20"/>
  <c r="AG149" i="20"/>
  <c r="AG87" i="20"/>
  <c r="AG110" i="20"/>
  <c r="AG22" i="20"/>
  <c r="AG154" i="20"/>
  <c r="AG21" i="20"/>
  <c r="AG163" i="20"/>
  <c r="AG88" i="20"/>
  <c r="AG15" i="20"/>
  <c r="AG58" i="20"/>
  <c r="AG86" i="20"/>
  <c r="AG78" i="20"/>
  <c r="AG68" i="20"/>
  <c r="AG160" i="20"/>
  <c r="AG145" i="20"/>
  <c r="AG193" i="20"/>
  <c r="AG140" i="20"/>
  <c r="AG113" i="20"/>
  <c r="AG49" i="20"/>
  <c r="AG175" i="20"/>
  <c r="AG100" i="20"/>
  <c r="AG182" i="20"/>
  <c r="AG72" i="20"/>
  <c r="AG26" i="20"/>
  <c r="AG9" i="20"/>
  <c r="AG146" i="20"/>
  <c r="AG150" i="20"/>
  <c r="AG119" i="20"/>
  <c r="AG81" i="20"/>
  <c r="AG135" i="20"/>
  <c r="AG16" i="20"/>
  <c r="AG30" i="20"/>
  <c r="AG94" i="20"/>
  <c r="AG76" i="20"/>
  <c r="AG33" i="20"/>
  <c r="AG125" i="20"/>
  <c r="AG23" i="20"/>
  <c r="AG121" i="20"/>
  <c r="AG46" i="20"/>
  <c r="AG130" i="20"/>
  <c r="AG147" i="20"/>
  <c r="AG7" i="20"/>
  <c r="AG172" i="20"/>
  <c r="AG41" i="20"/>
  <c r="AG134" i="20"/>
  <c r="AG144" i="20"/>
  <c r="AG59" i="20"/>
  <c r="AG169" i="20"/>
  <c r="AG13" i="20"/>
  <c r="AG65" i="20"/>
  <c r="AG19" i="20"/>
  <c r="AG107" i="20"/>
  <c r="AG89" i="20"/>
  <c r="AG27" i="20"/>
  <c r="AG116" i="20"/>
  <c r="AG50" i="20"/>
  <c r="AG82" i="20"/>
  <c r="AG109" i="20"/>
  <c r="AG74" i="20"/>
  <c r="AG129" i="20"/>
  <c r="AG24" i="20"/>
  <c r="AG118" i="20"/>
  <c r="AG126" i="20"/>
  <c r="AG55" i="20"/>
  <c r="AG192" i="20"/>
  <c r="AG167" i="20"/>
  <c r="AG156" i="20"/>
  <c r="AG136" i="20"/>
  <c r="AG12" i="20"/>
  <c r="AG138" i="20"/>
  <c r="AG8" i="20"/>
  <c r="AG38" i="20"/>
  <c r="AG177" i="20"/>
  <c r="AG53" i="20"/>
  <c r="AG108" i="20"/>
  <c r="AG128" i="20"/>
  <c r="AG28" i="20"/>
  <c r="AG45" i="20"/>
  <c r="AG105" i="20"/>
  <c r="AG158" i="20"/>
  <c r="AG63" i="20"/>
  <c r="AG132" i="20"/>
  <c r="AG61" i="20"/>
  <c r="AG83" i="20"/>
  <c r="AG37" i="20"/>
  <c r="AG197" i="20"/>
  <c r="AG32" i="20"/>
  <c r="AG64" i="20"/>
  <c r="AG196" i="20"/>
  <c r="AG173" i="20"/>
  <c r="AG56" i="20"/>
  <c r="AG17" i="20"/>
  <c r="AG151" i="20"/>
  <c r="AG104" i="20"/>
  <c r="AG18" i="20"/>
  <c r="AG67" i="20"/>
  <c r="AG70" i="20"/>
  <c r="AG133" i="20"/>
  <c r="AG48" i="20"/>
  <c r="AG162" i="20"/>
  <c r="AG35" i="20"/>
  <c r="AG170" i="20"/>
  <c r="AG79" i="20"/>
  <c r="AG80" i="20"/>
  <c r="AG184" i="20"/>
  <c r="AG179" i="20"/>
  <c r="AG36" i="20"/>
  <c r="AG11" i="20"/>
  <c r="AG77" i="20"/>
  <c r="AG189" i="20"/>
  <c r="AG198" i="20"/>
  <c r="AG14" i="20"/>
  <c r="AG157" i="20"/>
  <c r="AG69" i="20"/>
  <c r="AG161" i="20"/>
  <c r="AG25" i="20"/>
  <c r="AG103" i="20"/>
  <c r="AG199" i="20"/>
  <c r="AG123" i="20"/>
  <c r="AG42" i="20"/>
  <c r="AG73" i="20"/>
  <c r="AG174" i="20"/>
  <c r="AG60" i="20"/>
  <c r="AG31" i="20"/>
  <c r="AG101" i="20"/>
  <c r="AG185" i="20"/>
  <c r="AG164" i="20"/>
  <c r="AG99" i="20"/>
  <c r="AG190" i="20"/>
  <c r="AG96" i="20"/>
  <c r="AG34" i="20"/>
  <c r="AG51" i="20"/>
  <c r="AG75" i="20"/>
  <c r="AG52" i="20"/>
  <c r="AG102" i="20"/>
  <c r="BL3" i="3" l="1"/>
  <c r="BL3" i="21" s="1"/>
  <c r="AH4" i="20"/>
  <c r="AH67" i="20"/>
  <c r="AH12" i="20"/>
  <c r="AH188" i="20"/>
  <c r="AH21" i="20"/>
  <c r="AH87" i="20"/>
  <c r="AH114" i="20"/>
  <c r="AH182" i="20"/>
  <c r="AH80" i="20"/>
  <c r="AH166" i="20"/>
  <c r="AH195" i="20"/>
  <c r="AH120" i="20"/>
  <c r="AH143" i="20"/>
  <c r="AH122" i="20"/>
  <c r="AH97" i="20"/>
  <c r="AH52" i="20"/>
  <c r="AH19" i="20"/>
  <c r="AH171" i="20"/>
  <c r="AH155" i="20"/>
  <c r="AH158" i="20"/>
  <c r="AH115" i="20"/>
  <c r="AH181" i="20"/>
  <c r="AH194" i="20"/>
  <c r="AH57" i="20"/>
  <c r="AH14" i="20"/>
  <c r="AH61" i="20"/>
  <c r="AH137" i="20"/>
  <c r="AH93" i="20"/>
  <c r="AH18" i="20"/>
  <c r="AH179" i="20"/>
  <c r="AH162" i="20"/>
  <c r="AH163" i="20"/>
  <c r="AH73" i="20"/>
  <c r="AH34" i="20"/>
  <c r="AH46" i="20"/>
  <c r="AH140" i="20"/>
  <c r="AH96" i="20"/>
  <c r="AH168" i="20"/>
  <c r="AH72" i="20"/>
  <c r="AH124" i="20"/>
  <c r="AH193" i="20"/>
  <c r="AH156" i="20"/>
  <c r="AH59" i="20"/>
  <c r="AH174" i="20"/>
  <c r="AH126" i="20"/>
  <c r="AH62" i="20"/>
  <c r="AH54" i="20"/>
  <c r="AH128" i="20"/>
  <c r="AH90" i="20"/>
  <c r="AH191" i="20"/>
  <c r="AH135" i="20"/>
  <c r="AH107" i="20"/>
  <c r="AH101" i="20"/>
  <c r="AH187" i="20"/>
  <c r="AH95" i="20"/>
  <c r="AH165" i="20"/>
  <c r="AH41" i="20"/>
  <c r="AH192" i="20"/>
  <c r="AH184" i="20"/>
  <c r="AH29" i="20"/>
  <c r="AH111" i="20"/>
  <c r="AH121" i="20"/>
  <c r="AH190" i="20"/>
  <c r="AH100" i="20"/>
  <c r="AH11" i="20"/>
  <c r="AH109" i="20"/>
  <c r="AH125" i="20"/>
  <c r="AH64" i="20"/>
  <c r="AH10" i="20"/>
  <c r="AH145" i="20"/>
  <c r="AH172" i="20"/>
  <c r="AH180" i="20"/>
  <c r="AH152" i="20"/>
  <c r="AH56" i="20"/>
  <c r="AH20" i="20"/>
  <c r="AH48" i="20"/>
  <c r="AH89" i="20"/>
  <c r="AH66" i="20"/>
  <c r="AH176" i="20"/>
  <c r="AH142" i="20"/>
  <c r="AH88" i="20"/>
  <c r="AH28" i="20"/>
  <c r="AH75" i="20"/>
  <c r="AH141" i="20"/>
  <c r="AH183" i="20"/>
  <c r="AH9" i="20"/>
  <c r="AH85" i="20"/>
  <c r="AH119" i="20"/>
  <c r="AH92" i="20"/>
  <c r="AH13" i="20"/>
  <c r="AH33" i="20"/>
  <c r="AH150" i="20"/>
  <c r="AH77" i="20"/>
  <c r="AH44" i="20"/>
  <c r="AH116" i="20"/>
  <c r="AH197" i="20"/>
  <c r="AH170" i="20"/>
  <c r="AH112" i="20"/>
  <c r="AH60" i="20"/>
  <c r="AH30" i="20"/>
  <c r="AH70" i="20"/>
  <c r="AH147" i="20"/>
  <c r="AH7" i="20"/>
  <c r="AH98" i="20"/>
  <c r="AH178" i="20"/>
  <c r="AH74" i="20"/>
  <c r="AH186" i="20"/>
  <c r="AH157" i="20"/>
  <c r="AH173" i="20"/>
  <c r="AH185" i="20"/>
  <c r="AH105" i="20"/>
  <c r="AH84" i="20"/>
  <c r="AH159" i="20"/>
  <c r="AH148" i="20"/>
  <c r="AH133" i="20"/>
  <c r="AH177" i="20"/>
  <c r="AH58" i="20"/>
  <c r="AH113" i="20"/>
  <c r="AH35" i="20"/>
  <c r="AH164" i="20"/>
  <c r="AH69" i="20"/>
  <c r="AH139" i="20"/>
  <c r="AH106" i="20"/>
  <c r="AH138" i="20"/>
  <c r="AH40" i="20"/>
  <c r="AH117" i="20"/>
  <c r="AH26" i="20"/>
  <c r="AH42" i="20"/>
  <c r="AH81" i="20"/>
  <c r="AH130" i="20"/>
  <c r="AH8" i="20"/>
  <c r="AH110" i="20"/>
  <c r="AH154" i="20"/>
  <c r="AH68" i="20"/>
  <c r="AH24" i="20"/>
  <c r="AH189" i="20"/>
  <c r="AH102" i="20"/>
  <c r="AH161" i="20"/>
  <c r="AH15" i="20"/>
  <c r="AH91" i="20"/>
  <c r="AH71" i="20"/>
  <c r="AH27" i="20"/>
  <c r="AH149" i="20"/>
  <c r="AH22" i="20"/>
  <c r="AH17" i="20"/>
  <c r="AH49" i="20"/>
  <c r="AH104" i="20"/>
  <c r="AH144" i="20"/>
  <c r="AH196" i="20"/>
  <c r="AH199" i="20"/>
  <c r="AH86" i="20"/>
  <c r="AH83" i="20"/>
  <c r="AH79" i="20"/>
  <c r="AH134" i="20"/>
  <c r="AH23" i="20"/>
  <c r="AH50" i="20"/>
  <c r="AH127" i="20"/>
  <c r="AH146" i="20"/>
  <c r="AH99" i="20"/>
  <c r="AH6" i="20"/>
  <c r="AH43" i="20"/>
  <c r="AH132" i="20"/>
  <c r="AH76" i="20"/>
  <c r="AH108" i="20"/>
  <c r="AH63" i="20"/>
  <c r="AH78" i="20"/>
  <c r="AH198" i="20"/>
  <c r="AH153" i="20"/>
  <c r="AH65" i="20"/>
  <c r="AH131" i="20"/>
  <c r="AH47" i="20"/>
  <c r="AH36" i="20"/>
  <c r="AH129" i="20"/>
  <c r="AH118" i="20"/>
  <c r="AH37" i="20"/>
  <c r="AH82" i="20"/>
  <c r="AH151" i="20"/>
  <c r="AH94" i="20"/>
  <c r="AH123" i="20"/>
  <c r="AH38" i="20"/>
  <c r="AH103" i="20"/>
  <c r="AH51" i="20"/>
  <c r="AH25" i="20"/>
  <c r="AH53" i="20"/>
  <c r="AH55" i="20"/>
  <c r="AH31" i="20"/>
  <c r="AH167" i="20"/>
  <c r="AH39" i="20"/>
  <c r="AH16" i="20"/>
  <c r="AH32" i="20"/>
  <c r="AH169" i="20"/>
  <c r="AH45" i="20"/>
  <c r="AH160" i="20"/>
  <c r="AH136" i="20"/>
  <c r="AH175" i="20"/>
  <c r="BL4" i="3" l="1"/>
  <c r="BL4" i="21" s="1"/>
  <c r="AI4" i="20"/>
  <c r="AI119" i="20"/>
  <c r="AI141" i="20"/>
  <c r="AI75" i="20"/>
  <c r="AI122" i="20"/>
  <c r="AI88" i="20"/>
  <c r="AI158" i="20"/>
  <c r="AI106" i="20"/>
  <c r="AI188" i="20"/>
  <c r="AI155" i="20"/>
  <c r="AI135" i="20"/>
  <c r="AI143" i="20"/>
  <c r="AI54" i="20"/>
  <c r="AI57" i="20"/>
  <c r="AI120" i="20"/>
  <c r="AI9" i="20"/>
  <c r="AI23" i="20"/>
  <c r="AI169" i="20"/>
  <c r="AI8" i="20"/>
  <c r="AI114" i="20"/>
  <c r="AI160" i="20"/>
  <c r="AI17" i="20"/>
  <c r="AI77" i="20"/>
  <c r="AI13" i="20"/>
  <c r="AI78" i="20"/>
  <c r="AI67" i="20"/>
  <c r="AI175" i="20"/>
  <c r="AI137" i="20"/>
  <c r="AI46" i="20"/>
  <c r="AI191" i="20"/>
  <c r="AI162" i="20"/>
  <c r="AI85" i="20"/>
  <c r="AI94" i="20"/>
  <c r="AI12" i="20"/>
  <c r="AI186" i="20"/>
  <c r="AI176" i="20"/>
  <c r="AI27" i="20"/>
  <c r="AI129" i="20"/>
  <c r="AI93" i="20"/>
  <c r="AI152" i="20"/>
  <c r="AI82" i="20"/>
  <c r="AI113" i="20"/>
  <c r="AI134" i="20"/>
  <c r="AI7" i="20"/>
  <c r="AI65" i="20"/>
  <c r="AI117" i="20"/>
  <c r="AI177" i="20"/>
  <c r="AI111" i="20"/>
  <c r="AI33" i="20"/>
  <c r="AI195" i="20"/>
  <c r="AI24" i="20"/>
  <c r="AI25" i="20"/>
  <c r="AI70" i="20"/>
  <c r="AI74" i="20"/>
  <c r="AI109" i="20"/>
  <c r="AI87" i="20"/>
  <c r="AI102" i="20"/>
  <c r="AI42" i="20"/>
  <c r="AI197" i="20"/>
  <c r="AI136" i="20"/>
  <c r="AI132" i="20"/>
  <c r="AI181" i="20"/>
  <c r="AI63" i="20"/>
  <c r="AI153" i="20"/>
  <c r="AI108" i="20"/>
  <c r="AI131" i="20"/>
  <c r="AI148" i="20"/>
  <c r="AI44" i="20"/>
  <c r="AI68" i="20"/>
  <c r="AI47" i="20"/>
  <c r="AI179" i="20"/>
  <c r="AI170" i="20"/>
  <c r="AI61" i="20"/>
  <c r="AI105" i="20"/>
  <c r="AI96" i="20"/>
  <c r="AI52" i="20"/>
  <c r="AI173" i="20"/>
  <c r="AI53" i="20"/>
  <c r="AI159" i="20"/>
  <c r="AI89" i="20"/>
  <c r="AI73" i="20"/>
  <c r="AI138" i="20"/>
  <c r="AI95" i="20"/>
  <c r="AI180" i="20"/>
  <c r="AI163" i="20"/>
  <c r="AI10" i="20"/>
  <c r="AI14" i="20"/>
  <c r="AI172" i="20"/>
  <c r="AI187" i="20"/>
  <c r="AI147" i="20"/>
  <c r="AI190" i="20"/>
  <c r="AI29" i="20"/>
  <c r="AI130" i="20"/>
  <c r="AI110" i="20"/>
  <c r="AI15" i="20"/>
  <c r="AI185" i="20"/>
  <c r="AI146" i="20"/>
  <c r="AI39" i="20"/>
  <c r="AI72" i="20"/>
  <c r="AI18" i="20"/>
  <c r="AI123" i="20"/>
  <c r="AI51" i="20"/>
  <c r="AI101" i="20"/>
  <c r="AI43" i="20"/>
  <c r="AI40" i="20"/>
  <c r="AI32" i="20"/>
  <c r="AI157" i="20"/>
  <c r="AI183" i="20"/>
  <c r="AI16" i="20"/>
  <c r="AI178" i="20"/>
  <c r="AI133" i="20"/>
  <c r="AI196" i="20"/>
  <c r="AI98" i="20"/>
  <c r="AI30" i="20"/>
  <c r="AI165" i="20"/>
  <c r="AI66" i="20"/>
  <c r="AI69" i="20"/>
  <c r="AI125" i="20"/>
  <c r="AI19" i="20"/>
  <c r="AI116" i="20"/>
  <c r="AI139" i="20"/>
  <c r="AI168" i="20"/>
  <c r="AI182" i="20"/>
  <c r="AI167" i="20"/>
  <c r="AI166" i="20"/>
  <c r="AI199" i="20"/>
  <c r="AI49" i="20"/>
  <c r="AI144" i="20"/>
  <c r="AI140" i="20"/>
  <c r="AI79" i="20"/>
  <c r="AI150" i="20"/>
  <c r="AI127" i="20"/>
  <c r="AI41" i="20"/>
  <c r="AI124" i="20"/>
  <c r="AI11" i="20"/>
  <c r="AI194" i="20"/>
  <c r="AI161" i="20"/>
  <c r="AI35" i="20"/>
  <c r="AI149" i="20"/>
  <c r="AI58" i="20"/>
  <c r="AI100" i="20"/>
  <c r="AI37" i="20"/>
  <c r="AI91" i="20"/>
  <c r="AI81" i="20"/>
  <c r="AI107" i="20"/>
  <c r="AI31" i="20"/>
  <c r="AI171" i="20"/>
  <c r="AI174" i="20"/>
  <c r="AI38" i="20"/>
  <c r="AI80" i="20"/>
  <c r="AI36" i="20"/>
  <c r="AI115" i="20"/>
  <c r="AI99" i="20"/>
  <c r="AI59" i="20"/>
  <c r="AI6" i="20"/>
  <c r="AI28" i="20"/>
  <c r="AI20" i="20"/>
  <c r="AI83" i="20"/>
  <c r="AI55" i="20"/>
  <c r="AI62" i="20"/>
  <c r="AI84" i="20"/>
  <c r="AI22" i="20"/>
  <c r="AI198" i="20"/>
  <c r="AI21" i="20"/>
  <c r="AI92" i="20"/>
  <c r="AI34" i="20"/>
  <c r="AI145" i="20"/>
  <c r="AI71" i="20"/>
  <c r="AI90" i="20"/>
  <c r="AI156" i="20"/>
  <c r="AI164" i="20"/>
  <c r="AI86" i="20"/>
  <c r="AI45" i="20"/>
  <c r="AI60" i="20"/>
  <c r="AI128" i="20"/>
  <c r="AI76" i="20"/>
  <c r="AI118" i="20"/>
  <c r="AI193" i="20"/>
  <c r="AI184" i="20"/>
  <c r="AI56" i="20"/>
  <c r="AI192" i="20"/>
  <c r="AI121" i="20"/>
  <c r="AI142" i="20"/>
  <c r="AI104" i="20"/>
  <c r="AI103" i="20"/>
  <c r="AI26" i="20"/>
  <c r="AI112" i="20"/>
  <c r="AI50" i="20"/>
  <c r="AI154" i="20"/>
  <c r="AI97" i="20"/>
  <c r="AI189" i="20"/>
  <c r="AI64" i="20"/>
  <c r="AI126" i="20"/>
  <c r="AI151" i="20"/>
  <c r="AI48" i="20"/>
  <c r="BM3" i="3" l="1"/>
  <c r="BM3" i="21" s="1"/>
  <c r="AJ4" i="20"/>
  <c r="AJ14" i="20"/>
  <c r="AJ145" i="20"/>
  <c r="AJ24" i="20"/>
  <c r="AJ84" i="20"/>
  <c r="AJ124" i="20"/>
  <c r="AJ125" i="20"/>
  <c r="AJ83" i="20"/>
  <c r="AJ186" i="20"/>
  <c r="AJ117" i="20"/>
  <c r="AJ183" i="20"/>
  <c r="AJ133" i="20"/>
  <c r="AJ74" i="20"/>
  <c r="AJ170" i="20"/>
  <c r="AJ78" i="20"/>
  <c r="AJ192" i="20"/>
  <c r="AJ184" i="20"/>
  <c r="AJ56" i="20"/>
  <c r="AJ159" i="20"/>
  <c r="AJ33" i="20"/>
  <c r="AJ92" i="20"/>
  <c r="AJ75" i="20"/>
  <c r="AJ99" i="20"/>
  <c r="AJ158" i="20"/>
  <c r="AJ70" i="20"/>
  <c r="AJ7" i="20"/>
  <c r="AJ59" i="20"/>
  <c r="AJ148" i="20"/>
  <c r="AJ115" i="20"/>
  <c r="AJ121" i="20"/>
  <c r="AJ172" i="20"/>
  <c r="AJ196" i="20"/>
  <c r="AJ6" i="20"/>
  <c r="AJ97" i="20"/>
  <c r="AJ174" i="20"/>
  <c r="AJ18" i="20"/>
  <c r="AJ104" i="20"/>
  <c r="AJ163" i="20"/>
  <c r="AJ190" i="20"/>
  <c r="AJ58" i="20"/>
  <c r="AJ189" i="20"/>
  <c r="AJ95" i="20"/>
  <c r="AJ155" i="20"/>
  <c r="AJ81" i="20"/>
  <c r="AJ77" i="20"/>
  <c r="AJ151" i="20"/>
  <c r="AJ110" i="20"/>
  <c r="AJ108" i="20"/>
  <c r="AJ54" i="20"/>
  <c r="AJ152" i="20"/>
  <c r="AJ16" i="20"/>
  <c r="AJ171" i="20"/>
  <c r="AJ90" i="20"/>
  <c r="AJ93" i="20"/>
  <c r="AJ113" i="20"/>
  <c r="AJ178" i="20"/>
  <c r="AJ126" i="20"/>
  <c r="AJ136" i="20"/>
  <c r="AJ20" i="20"/>
  <c r="AJ162" i="20"/>
  <c r="AJ87" i="20"/>
  <c r="AJ191" i="20"/>
  <c r="AJ40" i="20"/>
  <c r="AJ9" i="20"/>
  <c r="AJ130" i="20"/>
  <c r="AJ23" i="20"/>
  <c r="AJ142" i="20"/>
  <c r="AJ46" i="20"/>
  <c r="AJ76" i="20"/>
  <c r="AJ167" i="20"/>
  <c r="AJ193" i="20"/>
  <c r="AJ41" i="20"/>
  <c r="AJ11" i="20"/>
  <c r="AJ82" i="20"/>
  <c r="AJ21" i="20"/>
  <c r="AJ137" i="20"/>
  <c r="AJ63" i="20"/>
  <c r="AJ62" i="20"/>
  <c r="AJ149" i="20"/>
  <c r="AJ36" i="20"/>
  <c r="AJ49" i="20"/>
  <c r="AJ51" i="20"/>
  <c r="AJ156" i="20"/>
  <c r="AJ135" i="20"/>
  <c r="AJ73" i="20"/>
  <c r="AJ103" i="20"/>
  <c r="AJ182" i="20"/>
  <c r="AJ187" i="20"/>
  <c r="AJ50" i="20"/>
  <c r="AJ19" i="20"/>
  <c r="AJ29" i="20"/>
  <c r="AJ128" i="20"/>
  <c r="AJ8" i="20"/>
  <c r="AJ147" i="20"/>
  <c r="AJ143" i="20"/>
  <c r="AJ38" i="20"/>
  <c r="AJ27" i="20"/>
  <c r="AJ15" i="20"/>
  <c r="AJ114" i="20"/>
  <c r="AJ48" i="20"/>
  <c r="AJ67" i="20"/>
  <c r="AJ35" i="20"/>
  <c r="AJ140" i="20"/>
  <c r="AJ34" i="20"/>
  <c r="AJ197" i="20"/>
  <c r="AJ42" i="20"/>
  <c r="AJ61" i="20"/>
  <c r="AJ80" i="20"/>
  <c r="AJ188" i="20"/>
  <c r="AJ69" i="20"/>
  <c r="AJ116" i="20"/>
  <c r="AJ120" i="20"/>
  <c r="AJ179" i="20"/>
  <c r="AJ12" i="20"/>
  <c r="AJ153" i="20"/>
  <c r="AJ138" i="20"/>
  <c r="AJ161" i="20"/>
  <c r="AJ98" i="20"/>
  <c r="AJ144" i="20"/>
  <c r="AJ85" i="20"/>
  <c r="AJ60" i="20"/>
  <c r="AJ107" i="20"/>
  <c r="AJ166" i="20"/>
  <c r="AJ181" i="20"/>
  <c r="AJ17" i="20"/>
  <c r="AJ57" i="20"/>
  <c r="AJ176" i="20"/>
  <c r="AJ65" i="20"/>
  <c r="AJ39" i="20"/>
  <c r="AJ100" i="20"/>
  <c r="AJ47" i="20"/>
  <c r="AJ175" i="20"/>
  <c r="AJ118" i="20"/>
  <c r="AJ105" i="20"/>
  <c r="AJ68" i="20"/>
  <c r="AJ66" i="20"/>
  <c r="AJ139" i="20"/>
  <c r="AJ177" i="20"/>
  <c r="AJ52" i="20"/>
  <c r="AJ123" i="20"/>
  <c r="AJ79" i="20"/>
  <c r="AJ122" i="20"/>
  <c r="AJ25" i="20"/>
  <c r="AJ169" i="20"/>
  <c r="AJ194" i="20"/>
  <c r="AJ127" i="20"/>
  <c r="AJ150" i="20"/>
  <c r="AJ64" i="20"/>
  <c r="AJ32" i="20"/>
  <c r="AJ13" i="20"/>
  <c r="AJ164" i="20"/>
  <c r="AJ173" i="20"/>
  <c r="AJ180" i="20"/>
  <c r="AJ112" i="20"/>
  <c r="AJ45" i="20"/>
  <c r="AJ53" i="20"/>
  <c r="AJ102" i="20"/>
  <c r="AJ10" i="20"/>
  <c r="AJ43" i="20"/>
  <c r="AJ72" i="20"/>
  <c r="AJ199" i="20"/>
  <c r="AJ30" i="20"/>
  <c r="AJ89" i="20"/>
  <c r="AJ106" i="20"/>
  <c r="AJ22" i="20"/>
  <c r="AJ109" i="20"/>
  <c r="AJ185" i="20"/>
  <c r="AJ134" i="20"/>
  <c r="AJ165" i="20"/>
  <c r="AJ96" i="20"/>
  <c r="AJ26" i="20"/>
  <c r="AJ154" i="20"/>
  <c r="AJ86" i="20"/>
  <c r="AJ129" i="20"/>
  <c r="AJ195" i="20"/>
  <c r="AJ160" i="20"/>
  <c r="AJ146" i="20"/>
  <c r="AJ55" i="20"/>
  <c r="AJ31" i="20"/>
  <c r="AJ168" i="20"/>
  <c r="AJ101" i="20"/>
  <c r="AJ44" i="20"/>
  <c r="AJ28" i="20"/>
  <c r="AJ111" i="20"/>
  <c r="AJ94" i="20"/>
  <c r="AJ88" i="20"/>
  <c r="AJ157" i="20"/>
  <c r="AJ131" i="20"/>
  <c r="AJ132" i="20"/>
  <c r="AJ198" i="20"/>
  <c r="AJ37" i="20"/>
  <c r="AJ71" i="20"/>
  <c r="AJ141" i="20"/>
  <c r="AJ91" i="20"/>
  <c r="AJ119" i="20"/>
  <c r="BM4" i="3" l="1"/>
  <c r="BM4" i="21" s="1"/>
  <c r="AK4" i="20"/>
  <c r="AK40" i="20"/>
  <c r="AK199" i="20"/>
  <c r="AK49" i="20"/>
  <c r="AK117" i="20"/>
  <c r="AK165" i="20"/>
  <c r="AK38" i="20"/>
  <c r="AK35" i="20"/>
  <c r="AK54" i="20"/>
  <c r="AK13" i="20"/>
  <c r="AK37" i="20"/>
  <c r="AK193" i="20"/>
  <c r="AK105" i="20"/>
  <c r="AK127" i="20"/>
  <c r="AK174" i="20"/>
  <c r="AK164" i="20"/>
  <c r="AK198" i="20"/>
  <c r="AK122" i="20"/>
  <c r="AK21" i="20"/>
  <c r="AK30" i="20"/>
  <c r="AK58" i="20"/>
  <c r="AK47" i="20"/>
  <c r="AK25" i="20"/>
  <c r="AK162" i="20"/>
  <c r="AK179" i="20"/>
  <c r="AK79" i="20"/>
  <c r="AK173" i="20"/>
  <c r="AK152" i="20"/>
  <c r="AK78" i="20"/>
  <c r="AK139" i="20"/>
  <c r="AK151" i="20"/>
  <c r="AK53" i="20"/>
  <c r="AK45" i="20"/>
  <c r="AK61" i="20"/>
  <c r="AK155" i="20"/>
  <c r="AK188" i="20"/>
  <c r="AK69" i="20"/>
  <c r="AK44" i="20"/>
  <c r="AK67" i="20"/>
  <c r="AK191" i="20"/>
  <c r="AK144" i="20"/>
  <c r="AK6" i="20"/>
  <c r="AK84" i="20"/>
  <c r="AK176" i="20"/>
  <c r="AK145" i="20"/>
  <c r="AK148" i="20"/>
  <c r="AK110" i="20"/>
  <c r="AK82" i="20"/>
  <c r="AK9" i="20"/>
  <c r="AK143" i="20"/>
  <c r="AK178" i="20"/>
  <c r="AK72" i="20"/>
  <c r="AK19" i="20"/>
  <c r="AK23" i="20"/>
  <c r="AK14" i="20"/>
  <c r="AK140" i="20"/>
  <c r="AK62" i="20"/>
  <c r="AK15" i="20"/>
  <c r="AK36" i="20"/>
  <c r="AK42" i="20"/>
  <c r="AK171" i="20"/>
  <c r="AK12" i="20"/>
  <c r="AK8" i="20"/>
  <c r="AK41" i="20"/>
  <c r="AK81" i="20"/>
  <c r="AK94" i="20"/>
  <c r="AK157" i="20"/>
  <c r="AK181" i="20"/>
  <c r="AK161" i="20"/>
  <c r="AK113" i="20"/>
  <c r="AK121" i="20"/>
  <c r="AK129" i="20"/>
  <c r="AK60" i="20"/>
  <c r="AK124" i="20"/>
  <c r="AK34" i="20"/>
  <c r="AK177" i="20"/>
  <c r="AK43" i="20"/>
  <c r="AK83" i="20"/>
  <c r="AK195" i="20"/>
  <c r="AK48" i="20"/>
  <c r="AK51" i="20"/>
  <c r="AK147" i="20"/>
  <c r="AK64" i="20"/>
  <c r="AK63" i="20"/>
  <c r="AK52" i="20"/>
  <c r="AK10" i="20"/>
  <c r="AK168" i="20"/>
  <c r="AK107" i="20"/>
  <c r="AK169" i="20"/>
  <c r="AK111" i="20"/>
  <c r="AK106" i="20"/>
  <c r="AK126" i="20"/>
  <c r="AK192" i="20"/>
  <c r="AK31" i="20"/>
  <c r="AK149" i="20"/>
  <c r="AK119" i="20"/>
  <c r="AK153" i="20"/>
  <c r="AK93" i="20"/>
  <c r="AK95" i="20"/>
  <c r="AK133" i="20"/>
  <c r="AK175" i="20"/>
  <c r="AK24" i="20"/>
  <c r="AK108" i="20"/>
  <c r="AK150" i="20"/>
  <c r="AK183" i="20"/>
  <c r="AK170" i="20"/>
  <c r="AK186" i="20"/>
  <c r="AK17" i="20"/>
  <c r="AK7" i="20"/>
  <c r="AK50" i="20"/>
  <c r="AK123" i="20"/>
  <c r="AK70" i="20"/>
  <c r="AK131" i="20"/>
  <c r="AK182" i="20"/>
  <c r="AK114" i="20"/>
  <c r="AK22" i="20"/>
  <c r="AK39" i="20"/>
  <c r="AK28" i="20"/>
  <c r="AK146" i="20"/>
  <c r="AK158" i="20"/>
  <c r="AK154" i="20"/>
  <c r="AK160" i="20"/>
  <c r="AK76" i="20"/>
  <c r="AK104" i="20"/>
  <c r="AK102" i="20"/>
  <c r="AK100" i="20"/>
  <c r="AK73" i="20"/>
  <c r="AK86" i="20"/>
  <c r="AK187" i="20"/>
  <c r="AK137" i="20"/>
  <c r="AK159" i="20"/>
  <c r="AK11" i="20"/>
  <c r="AK80" i="20"/>
  <c r="AK85" i="20"/>
  <c r="AK109" i="20"/>
  <c r="AK189" i="20"/>
  <c r="AK134" i="20"/>
  <c r="AK66" i="20"/>
  <c r="AK27" i="20"/>
  <c r="AK98" i="20"/>
  <c r="AK141" i="20"/>
  <c r="AK68" i="20"/>
  <c r="AK132" i="20"/>
  <c r="AK142" i="20"/>
  <c r="AK26" i="20"/>
  <c r="AK75" i="20"/>
  <c r="AK116" i="20"/>
  <c r="AK185" i="20"/>
  <c r="AK135" i="20"/>
  <c r="AK166" i="20"/>
  <c r="AK190" i="20"/>
  <c r="AK196" i="20"/>
  <c r="AK103" i="20"/>
  <c r="AK101" i="20"/>
  <c r="AK46" i="20"/>
  <c r="AK120" i="20"/>
  <c r="AK18" i="20"/>
  <c r="AK163" i="20"/>
  <c r="AK74" i="20"/>
  <c r="AK90" i="20"/>
  <c r="AK172" i="20"/>
  <c r="AK180" i="20"/>
  <c r="AK20" i="20"/>
  <c r="AK138" i="20"/>
  <c r="AK118" i="20"/>
  <c r="AK71" i="20"/>
  <c r="AK125" i="20"/>
  <c r="AK156" i="20"/>
  <c r="AK167" i="20"/>
  <c r="AK55" i="20"/>
  <c r="AK16" i="20"/>
  <c r="AK57" i="20"/>
  <c r="AK112" i="20"/>
  <c r="AK87" i="20"/>
  <c r="AK89" i="20"/>
  <c r="AK130" i="20"/>
  <c r="AK56" i="20"/>
  <c r="AK184" i="20"/>
  <c r="AK96" i="20"/>
  <c r="AK33" i="20"/>
  <c r="AK136" i="20"/>
  <c r="AK77" i="20"/>
  <c r="AK59" i="20"/>
  <c r="AK194" i="20"/>
  <c r="AK97" i="20"/>
  <c r="AK29" i="20"/>
  <c r="AK99" i="20"/>
  <c r="AK92" i="20"/>
  <c r="AK88" i="20"/>
  <c r="AK65" i="20"/>
  <c r="AK128" i="20"/>
  <c r="AK115" i="20"/>
  <c r="AK91" i="20"/>
  <c r="AK32" i="20"/>
  <c r="AK197" i="20"/>
  <c r="BN3" i="3" l="1"/>
  <c r="BN3" i="21" s="1"/>
  <c r="AL4" i="20"/>
  <c r="AL194" i="20"/>
  <c r="AL123" i="20"/>
  <c r="AL122" i="20"/>
  <c r="AL146" i="20"/>
  <c r="AL46" i="20"/>
  <c r="AL150" i="20"/>
  <c r="AL73" i="20"/>
  <c r="AL185" i="20"/>
  <c r="AL21" i="20"/>
  <c r="AL60" i="20"/>
  <c r="AL70" i="20"/>
  <c r="AL104" i="20"/>
  <c r="AL11" i="20"/>
  <c r="AL136" i="20"/>
  <c r="AL133" i="20"/>
  <c r="AL12" i="20"/>
  <c r="AL163" i="20"/>
  <c r="AL97" i="20"/>
  <c r="AL23" i="20"/>
  <c r="AL186" i="20"/>
  <c r="AL78" i="20"/>
  <c r="AL90" i="20"/>
  <c r="AL162" i="20"/>
  <c r="AL199" i="20"/>
  <c r="AL193" i="20"/>
  <c r="AL35" i="20"/>
  <c r="AL109" i="20"/>
  <c r="AL130" i="20"/>
  <c r="AL55" i="20"/>
  <c r="AL119" i="20"/>
  <c r="AL98" i="20"/>
  <c r="AL173" i="20"/>
  <c r="AL128" i="20"/>
  <c r="AL81" i="20"/>
  <c r="AL126" i="20"/>
  <c r="AL47" i="20"/>
  <c r="AL32" i="20"/>
  <c r="AL25" i="20"/>
  <c r="AL61" i="20"/>
  <c r="AL153" i="20"/>
  <c r="AL169" i="20"/>
  <c r="AL86" i="20"/>
  <c r="AL87" i="20"/>
  <c r="AL117" i="20"/>
  <c r="AL7" i="20"/>
  <c r="AL134" i="20"/>
  <c r="AL171" i="20"/>
  <c r="AL66" i="20"/>
  <c r="AL151" i="20"/>
  <c r="AL179" i="20"/>
  <c r="AL156" i="20"/>
  <c r="AL148" i="20"/>
  <c r="AL184" i="20"/>
  <c r="AL102" i="20"/>
  <c r="AL27" i="20"/>
  <c r="AL41" i="20"/>
  <c r="AL100" i="20"/>
  <c r="AL13" i="20"/>
  <c r="AL53" i="20"/>
  <c r="AL124" i="20"/>
  <c r="AL96" i="20"/>
  <c r="AL33" i="20"/>
  <c r="AL131" i="20"/>
  <c r="AL36" i="20"/>
  <c r="AL26" i="20"/>
  <c r="AL93" i="20"/>
  <c r="AL38" i="20"/>
  <c r="AL111" i="20"/>
  <c r="AL64" i="20"/>
  <c r="AL101" i="20"/>
  <c r="AL192" i="20"/>
  <c r="AL67" i="20"/>
  <c r="AL82" i="20"/>
  <c r="AL132" i="20"/>
  <c r="AL157" i="20"/>
  <c r="AL8" i="20"/>
  <c r="AL51" i="20"/>
  <c r="AL56" i="20"/>
  <c r="AL161" i="20"/>
  <c r="AL112" i="20"/>
  <c r="AL108" i="20"/>
  <c r="AL85" i="20"/>
  <c r="AL75" i="20"/>
  <c r="AL195" i="20"/>
  <c r="AL183" i="20"/>
  <c r="AL180" i="20"/>
  <c r="AL137" i="20"/>
  <c r="AL187" i="20"/>
  <c r="AL177" i="20"/>
  <c r="AL138" i="20"/>
  <c r="AL105" i="20"/>
  <c r="AL190" i="20"/>
  <c r="AL16" i="20"/>
  <c r="AL164" i="20"/>
  <c r="AL110" i="20"/>
  <c r="AL121" i="20"/>
  <c r="AL30" i="20"/>
  <c r="AL77" i="20"/>
  <c r="AL140" i="20"/>
  <c r="AL188" i="20"/>
  <c r="AL181" i="20"/>
  <c r="AL84" i="20"/>
  <c r="AL118" i="20"/>
  <c r="AL44" i="20"/>
  <c r="AL107" i="20"/>
  <c r="AL68" i="20"/>
  <c r="AL115" i="20"/>
  <c r="AL106" i="20"/>
  <c r="AL72" i="20"/>
  <c r="AL34" i="20"/>
  <c r="AL197" i="20"/>
  <c r="AL28" i="20"/>
  <c r="AL170" i="20"/>
  <c r="AL141" i="20"/>
  <c r="AL145" i="20"/>
  <c r="AL125" i="20"/>
  <c r="AL59" i="20"/>
  <c r="AL17" i="20"/>
  <c r="AL9" i="20"/>
  <c r="AL69" i="20"/>
  <c r="AL14" i="20"/>
  <c r="AL103" i="20"/>
  <c r="AL71" i="20"/>
  <c r="AL79" i="20"/>
  <c r="AL95" i="20"/>
  <c r="AL174" i="20"/>
  <c r="AL152" i="20"/>
  <c r="AL58" i="20"/>
  <c r="AL54" i="20"/>
  <c r="AL167" i="20"/>
  <c r="AL20" i="20"/>
  <c r="AL48" i="20"/>
  <c r="AL37" i="20"/>
  <c r="AL24" i="20"/>
  <c r="AL191" i="20"/>
  <c r="AL155" i="20"/>
  <c r="AL165" i="20"/>
  <c r="AL139" i="20"/>
  <c r="AL99" i="20"/>
  <c r="AL65" i="20"/>
  <c r="AL6" i="20"/>
  <c r="AL63" i="20"/>
  <c r="AL127" i="20"/>
  <c r="AL19" i="20"/>
  <c r="AL154" i="20"/>
  <c r="AL158" i="20"/>
  <c r="AL94" i="20"/>
  <c r="AL22" i="20"/>
  <c r="AL62" i="20"/>
  <c r="AL57" i="20"/>
  <c r="AL29" i="20"/>
  <c r="AL43" i="20"/>
  <c r="AL176" i="20"/>
  <c r="AL189" i="20"/>
  <c r="AL198" i="20"/>
  <c r="AL74" i="20"/>
  <c r="AL39" i="20"/>
  <c r="AL76" i="20"/>
  <c r="AL18" i="20"/>
  <c r="AL88" i="20"/>
  <c r="AL166" i="20"/>
  <c r="AL160" i="20"/>
  <c r="AL92" i="20"/>
  <c r="AL182" i="20"/>
  <c r="AL168" i="20"/>
  <c r="AL142" i="20"/>
  <c r="AL172" i="20"/>
  <c r="AL114" i="20"/>
  <c r="AL83" i="20"/>
  <c r="AL113" i="20"/>
  <c r="AL159" i="20"/>
  <c r="AL149" i="20"/>
  <c r="AL116" i="20"/>
  <c r="AL91" i="20"/>
  <c r="AL144" i="20"/>
  <c r="AL147" i="20"/>
  <c r="AL45" i="20"/>
  <c r="AL49" i="20"/>
  <c r="AL52" i="20"/>
  <c r="AL31" i="20"/>
  <c r="AL15" i="20"/>
  <c r="AL196" i="20"/>
  <c r="AL143" i="20"/>
  <c r="AL135" i="20"/>
  <c r="AL42" i="20"/>
  <c r="AL178" i="20"/>
  <c r="AL80" i="20"/>
  <c r="AL40" i="20"/>
  <c r="AL120" i="20"/>
  <c r="AL10" i="20"/>
  <c r="AL129" i="20"/>
  <c r="AL89" i="20"/>
  <c r="AL50" i="20"/>
  <c r="AL175" i="20"/>
  <c r="BN4" i="3" l="1"/>
  <c r="BN4" i="21" s="1"/>
  <c r="AM4" i="20"/>
  <c r="AM111" i="20"/>
  <c r="AM165" i="20"/>
  <c r="AM116" i="20"/>
  <c r="AM34" i="20"/>
  <c r="AM189" i="20"/>
  <c r="AM180" i="20"/>
  <c r="AM14" i="20"/>
  <c r="AM83" i="20"/>
  <c r="AM93" i="20"/>
  <c r="AM148" i="20"/>
  <c r="AM15" i="20"/>
  <c r="AM49" i="20"/>
  <c r="AM106" i="20"/>
  <c r="AM7" i="20"/>
  <c r="AM25" i="20"/>
  <c r="AM71" i="20"/>
  <c r="AM128" i="20"/>
  <c r="AM51" i="20"/>
  <c r="AM126" i="20"/>
  <c r="AM85" i="20"/>
  <c r="AM104" i="20"/>
  <c r="AM47" i="20"/>
  <c r="AM127" i="20"/>
  <c r="AM195" i="20"/>
  <c r="AM174" i="20"/>
  <c r="AM193" i="20"/>
  <c r="AM101" i="20"/>
  <c r="AM142" i="20"/>
  <c r="AM68" i="20"/>
  <c r="AM90" i="20"/>
  <c r="AM75" i="20"/>
  <c r="AM58" i="20"/>
  <c r="AM31" i="20"/>
  <c r="AM97" i="20"/>
  <c r="AM171" i="20"/>
  <c r="AM120" i="20"/>
  <c r="AM95" i="20"/>
  <c r="AM177" i="20"/>
  <c r="AM191" i="20"/>
  <c r="AM161" i="20"/>
  <c r="AM82" i="20"/>
  <c r="AM89" i="20"/>
  <c r="AM70" i="20"/>
  <c r="AM152" i="20"/>
  <c r="AM79" i="20"/>
  <c r="AM100" i="20"/>
  <c r="AM105" i="20"/>
  <c r="AM9" i="20"/>
  <c r="AM196" i="20"/>
  <c r="AM138" i="20"/>
  <c r="AM147" i="20"/>
  <c r="AM131" i="20"/>
  <c r="AM135" i="20"/>
  <c r="AM22" i="20"/>
  <c r="AM35" i="20"/>
  <c r="AM53" i="20"/>
  <c r="AM28" i="20"/>
  <c r="AM188" i="20"/>
  <c r="AM67" i="20"/>
  <c r="AM168" i="20"/>
  <c r="AM18" i="20"/>
  <c r="AM27" i="20"/>
  <c r="AM69" i="20"/>
  <c r="AM182" i="20"/>
  <c r="AM129" i="20"/>
  <c r="AM77" i="20"/>
  <c r="AM125" i="20"/>
  <c r="AM33" i="20"/>
  <c r="AM48" i="20"/>
  <c r="AM12" i="20"/>
  <c r="AM61" i="20"/>
  <c r="AM141" i="20"/>
  <c r="AM52" i="20"/>
  <c r="AM37" i="20"/>
  <c r="AM80" i="20"/>
  <c r="AM154" i="20"/>
  <c r="AM23" i="20"/>
  <c r="AM155" i="20"/>
  <c r="AM136" i="20"/>
  <c r="AM87" i="20"/>
  <c r="AM55" i="20"/>
  <c r="AM194" i="20"/>
  <c r="AM103" i="20"/>
  <c r="AM109" i="20"/>
  <c r="AM160" i="20"/>
  <c r="AM76" i="20"/>
  <c r="AM16" i="20"/>
  <c r="AM166" i="20"/>
  <c r="AM192" i="20"/>
  <c r="AM122" i="20"/>
  <c r="AM44" i="20"/>
  <c r="AM59" i="20"/>
  <c r="AM124" i="20"/>
  <c r="AM162" i="20"/>
  <c r="AM40" i="20"/>
  <c r="AM159" i="20"/>
  <c r="AM183" i="20"/>
  <c r="AM36" i="20"/>
  <c r="AM137" i="20"/>
  <c r="AM113" i="20"/>
  <c r="AM107" i="20"/>
  <c r="AM143" i="20"/>
  <c r="AM62" i="20"/>
  <c r="AM73" i="20"/>
  <c r="AM184" i="20"/>
  <c r="AM20" i="20"/>
  <c r="AM39" i="20"/>
  <c r="AM151" i="20"/>
  <c r="AM91" i="20"/>
  <c r="AM64" i="20"/>
  <c r="AM112" i="20"/>
  <c r="AM8" i="20"/>
  <c r="AM156" i="20"/>
  <c r="AM139" i="20"/>
  <c r="AM88" i="20"/>
  <c r="AM145" i="20"/>
  <c r="AM32" i="20"/>
  <c r="AM11" i="20"/>
  <c r="AM197" i="20"/>
  <c r="AM157" i="20"/>
  <c r="AM190" i="20"/>
  <c r="AM60" i="20"/>
  <c r="AM96" i="20"/>
  <c r="AM94" i="20"/>
  <c r="AM10" i="20"/>
  <c r="AM38" i="20"/>
  <c r="AM13" i="20"/>
  <c r="AM45" i="20"/>
  <c r="AM163" i="20"/>
  <c r="AM17" i="20"/>
  <c r="AM46" i="20"/>
  <c r="AM134" i="20"/>
  <c r="AM146" i="20"/>
  <c r="AM72" i="20"/>
  <c r="AM115" i="20"/>
  <c r="AM169" i="20"/>
  <c r="AM198" i="20"/>
  <c r="AM187" i="20"/>
  <c r="AM140" i="20"/>
  <c r="AM181" i="20"/>
  <c r="AM30" i="20"/>
  <c r="AM43" i="20"/>
  <c r="AM98" i="20"/>
  <c r="AM119" i="20"/>
  <c r="AM65" i="20"/>
  <c r="AM164" i="20"/>
  <c r="AM121" i="20"/>
  <c r="AM133" i="20"/>
  <c r="AM26" i="20"/>
  <c r="AM176" i="20"/>
  <c r="AM63" i="20"/>
  <c r="AM99" i="20"/>
  <c r="AM81" i="20"/>
  <c r="AM56" i="20"/>
  <c r="AM170" i="20"/>
  <c r="AM41" i="20"/>
  <c r="AM150" i="20"/>
  <c r="AM117" i="20"/>
  <c r="AM199" i="20"/>
  <c r="AM57" i="20"/>
  <c r="AM108" i="20"/>
  <c r="AM102" i="20"/>
  <c r="AM24" i="20"/>
  <c r="AM66" i="20"/>
  <c r="AM118" i="20"/>
  <c r="AM153" i="20"/>
  <c r="AM158" i="20"/>
  <c r="AM144" i="20"/>
  <c r="AM114" i="20"/>
  <c r="AM110" i="20"/>
  <c r="AM92" i="20"/>
  <c r="AM42" i="20"/>
  <c r="AM185" i="20"/>
  <c r="AM123" i="20"/>
  <c r="AM74" i="20"/>
  <c r="AM132" i="20"/>
  <c r="AM78" i="20"/>
  <c r="AM178" i="20"/>
  <c r="AM86" i="20"/>
  <c r="AM54" i="20"/>
  <c r="AM149" i="20"/>
  <c r="AM130" i="20"/>
  <c r="AM167" i="20"/>
  <c r="AM179" i="20"/>
  <c r="AM175" i="20"/>
  <c r="AM19" i="20"/>
  <c r="AM6" i="20"/>
  <c r="AM173" i="20"/>
  <c r="AM50" i="20"/>
  <c r="AM21" i="20"/>
  <c r="AM29" i="20"/>
  <c r="AM186" i="20"/>
  <c r="AM84" i="20"/>
  <c r="AM172" i="20"/>
  <c r="BO3" i="3" l="1"/>
  <c r="BO3" i="21" s="1"/>
  <c r="AN4" i="20"/>
  <c r="AN157" i="20"/>
  <c r="AN41" i="20"/>
  <c r="AN188" i="20"/>
  <c r="AN171" i="20"/>
  <c r="AN164" i="20"/>
  <c r="AN111" i="20"/>
  <c r="AN58" i="20"/>
  <c r="AN192" i="20"/>
  <c r="AN82" i="20"/>
  <c r="AN118" i="20"/>
  <c r="AN81" i="20"/>
  <c r="AN108" i="20"/>
  <c r="AN42" i="20"/>
  <c r="AN52" i="20"/>
  <c r="AN40" i="20"/>
  <c r="AN13" i="20"/>
  <c r="AN182" i="20"/>
  <c r="AN50" i="20"/>
  <c r="AN127" i="20"/>
  <c r="AN8" i="20"/>
  <c r="AN39" i="20"/>
  <c r="AN69" i="20"/>
  <c r="AN70" i="20"/>
  <c r="AN165" i="20"/>
  <c r="AN105" i="20"/>
  <c r="AN176" i="20"/>
  <c r="AN103" i="20"/>
  <c r="AN193" i="20"/>
  <c r="AN129" i="20"/>
  <c r="AN22" i="20"/>
  <c r="AN162" i="20"/>
  <c r="AN191" i="20"/>
  <c r="AN140" i="20"/>
  <c r="AN30" i="20"/>
  <c r="AN43" i="20"/>
  <c r="AN35" i="20"/>
  <c r="AN98" i="20"/>
  <c r="AN117" i="20"/>
  <c r="AN17" i="20"/>
  <c r="AN27" i="20"/>
  <c r="AN80" i="20"/>
  <c r="AN88" i="20"/>
  <c r="AN44" i="20"/>
  <c r="AN95" i="20"/>
  <c r="AN147" i="20"/>
  <c r="AN166" i="20"/>
  <c r="AN170" i="20"/>
  <c r="AN36" i="20"/>
  <c r="AN104" i="20"/>
  <c r="AN100" i="20"/>
  <c r="AN67" i="20"/>
  <c r="AN107" i="20"/>
  <c r="AN122" i="20"/>
  <c r="AN46" i="20"/>
  <c r="AN74" i="20"/>
  <c r="AN190" i="20"/>
  <c r="AN113" i="20"/>
  <c r="AN121" i="20"/>
  <c r="AN62" i="20"/>
  <c r="AN175" i="20"/>
  <c r="AN77" i="20"/>
  <c r="AN172" i="20"/>
  <c r="AN59" i="20"/>
  <c r="AN93" i="20"/>
  <c r="AN66" i="20"/>
  <c r="AN94" i="20"/>
  <c r="AN47" i="20"/>
  <c r="AN123" i="20"/>
  <c r="AN163" i="20"/>
  <c r="AN89" i="20"/>
  <c r="AN161" i="20"/>
  <c r="AN79" i="20"/>
  <c r="AN55" i="20"/>
  <c r="AN51" i="20"/>
  <c r="AN158" i="20"/>
  <c r="AN64" i="20"/>
  <c r="AN181" i="20"/>
  <c r="AN138" i="20"/>
  <c r="AN101" i="20"/>
  <c r="AN125" i="20"/>
  <c r="AN73" i="20"/>
  <c r="AN196" i="20"/>
  <c r="AN91" i="20"/>
  <c r="AN21" i="20"/>
  <c r="AN32" i="20"/>
  <c r="AN63" i="20"/>
  <c r="AN126" i="20"/>
  <c r="AN177" i="20"/>
  <c r="AN159" i="20"/>
  <c r="AN173" i="20"/>
  <c r="AN128" i="20"/>
  <c r="AN31" i="20"/>
  <c r="AN60" i="20"/>
  <c r="AN109" i="20"/>
  <c r="AN141" i="20"/>
  <c r="AN12" i="20"/>
  <c r="AN195" i="20"/>
  <c r="AN152" i="20"/>
  <c r="AN15" i="20"/>
  <c r="AN90" i="20"/>
  <c r="AN149" i="20"/>
  <c r="AN178" i="20"/>
  <c r="AN28" i="20"/>
  <c r="AN136" i="20"/>
  <c r="AN167" i="20"/>
  <c r="AN48" i="20"/>
  <c r="AN23" i="20"/>
  <c r="AN83" i="20"/>
  <c r="AN112" i="20"/>
  <c r="AN16" i="20"/>
  <c r="AN194" i="20"/>
  <c r="AN183" i="20"/>
  <c r="AN84" i="20"/>
  <c r="AN92" i="20"/>
  <c r="AN150" i="20"/>
  <c r="AN155" i="20"/>
  <c r="AN154" i="20"/>
  <c r="AN144" i="20"/>
  <c r="AN18" i="20"/>
  <c r="AN124" i="20"/>
  <c r="AN168" i="20"/>
  <c r="AN146" i="20"/>
  <c r="AN99" i="20"/>
  <c r="AN25" i="20"/>
  <c r="AN174" i="20"/>
  <c r="AN120" i="20"/>
  <c r="AN133" i="20"/>
  <c r="AN96" i="20"/>
  <c r="AN187" i="20"/>
  <c r="AN180" i="20"/>
  <c r="AN72" i="20"/>
  <c r="AN145" i="20"/>
  <c r="AN131" i="20"/>
  <c r="AN75" i="20"/>
  <c r="AN11" i="20"/>
  <c r="AN54" i="20"/>
  <c r="AN110" i="20"/>
  <c r="AN130" i="20"/>
  <c r="AN9" i="20"/>
  <c r="AN10" i="20"/>
  <c r="AN189" i="20"/>
  <c r="AN106" i="20"/>
  <c r="AN115" i="20"/>
  <c r="AN85" i="20"/>
  <c r="AN38" i="20"/>
  <c r="AN135" i="20"/>
  <c r="AN132" i="20"/>
  <c r="AN37" i="20"/>
  <c r="AN160" i="20"/>
  <c r="AN56" i="20"/>
  <c r="AN26" i="20"/>
  <c r="AN116" i="20"/>
  <c r="AN185" i="20"/>
  <c r="AN156" i="20"/>
  <c r="AN134" i="20"/>
  <c r="AN197" i="20"/>
  <c r="AN19" i="20"/>
  <c r="AN114" i="20"/>
  <c r="AN198" i="20"/>
  <c r="AN148" i="20"/>
  <c r="AN34" i="20"/>
  <c r="AN14" i="20"/>
  <c r="AN76" i="20"/>
  <c r="AN24" i="20"/>
  <c r="AN71" i="20"/>
  <c r="AN33" i="20"/>
  <c r="AN119" i="20"/>
  <c r="AN179" i="20"/>
  <c r="AN29" i="20"/>
  <c r="AN151" i="20"/>
  <c r="AN61" i="20"/>
  <c r="AN102" i="20"/>
  <c r="AN49" i="20"/>
  <c r="AN199" i="20"/>
  <c r="AN142" i="20"/>
  <c r="AN53" i="20"/>
  <c r="AN78" i="20"/>
  <c r="AN6" i="20"/>
  <c r="AN45" i="20"/>
  <c r="AN137" i="20"/>
  <c r="AN139" i="20"/>
  <c r="AN7" i="20"/>
  <c r="AN86" i="20"/>
  <c r="AN87" i="20"/>
  <c r="AN143" i="20"/>
  <c r="AN20" i="20"/>
  <c r="AN186" i="20"/>
  <c r="AN68" i="20"/>
  <c r="AN169" i="20"/>
  <c r="AN153" i="20"/>
  <c r="AN65" i="20"/>
  <c r="AN97" i="20"/>
  <c r="AN57" i="20"/>
  <c r="AN184" i="20"/>
  <c r="BO4" i="3" l="1"/>
  <c r="BO4" i="21" s="1"/>
  <c r="AO4" i="20"/>
  <c r="AO70" i="20"/>
  <c r="AO100" i="20"/>
  <c r="AO13" i="20"/>
  <c r="AO85" i="20"/>
  <c r="AO15" i="20"/>
  <c r="AO191" i="20"/>
  <c r="AO79" i="20"/>
  <c r="AO72" i="20"/>
  <c r="AO11" i="20"/>
  <c r="AO87" i="20"/>
  <c r="AO49" i="20"/>
  <c r="AO106" i="20"/>
  <c r="AO147" i="20"/>
  <c r="AO51" i="20"/>
  <c r="AO60" i="20"/>
  <c r="AO156" i="20"/>
  <c r="AO163" i="20"/>
  <c r="AO142" i="20"/>
  <c r="AO82" i="20"/>
  <c r="AO123" i="20"/>
  <c r="AO187" i="20"/>
  <c r="AO17" i="20"/>
  <c r="AO19" i="20"/>
  <c r="AO99" i="20"/>
  <c r="AO71" i="20"/>
  <c r="AO34" i="20"/>
  <c r="AO186" i="20"/>
  <c r="AO161" i="20"/>
  <c r="AO132" i="20"/>
  <c r="AO121" i="20"/>
  <c r="AO139" i="20"/>
  <c r="AO157" i="20"/>
  <c r="AO61" i="20"/>
  <c r="AO183" i="20"/>
  <c r="AO80" i="20"/>
  <c r="AO12" i="20"/>
  <c r="AO77" i="20"/>
  <c r="AO176" i="20"/>
  <c r="AO135" i="20"/>
  <c r="AO89" i="20"/>
  <c r="AO47" i="20"/>
  <c r="AO167" i="20"/>
  <c r="AO75" i="20"/>
  <c r="AO169" i="20"/>
  <c r="AO190" i="20"/>
  <c r="AO189" i="20"/>
  <c r="AO170" i="20"/>
  <c r="AO119" i="20"/>
  <c r="AO195" i="20"/>
  <c r="AO98" i="20"/>
  <c r="AO86" i="20"/>
  <c r="AO153" i="20"/>
  <c r="AO29" i="20"/>
  <c r="AO96" i="20"/>
  <c r="AO188" i="20"/>
  <c r="AO26" i="20"/>
  <c r="AO91" i="20"/>
  <c r="AO31" i="20"/>
  <c r="AO78" i="20"/>
  <c r="AO166" i="20"/>
  <c r="AO149" i="20"/>
  <c r="AO38" i="20"/>
  <c r="AO181" i="20"/>
  <c r="AO48" i="20"/>
  <c r="AO50" i="20"/>
  <c r="AO43" i="20"/>
  <c r="AO126" i="20"/>
  <c r="AO16" i="20"/>
  <c r="AO7" i="20"/>
  <c r="AO64" i="20"/>
  <c r="AO107" i="20"/>
  <c r="AO145" i="20"/>
  <c r="AO148" i="20"/>
  <c r="AO165" i="20"/>
  <c r="AO57" i="20"/>
  <c r="AO171" i="20"/>
  <c r="AO35" i="20"/>
  <c r="AO42" i="20"/>
  <c r="AO109" i="20"/>
  <c r="AO193" i="20"/>
  <c r="AO10" i="20"/>
  <c r="AO44" i="20"/>
  <c r="AO103" i="20"/>
  <c r="AO131" i="20"/>
  <c r="AO37" i="20"/>
  <c r="AO59" i="20"/>
  <c r="AO194" i="20"/>
  <c r="AO94" i="20"/>
  <c r="AO84" i="20"/>
  <c r="AO158" i="20"/>
  <c r="AO118" i="20"/>
  <c r="AO53" i="20"/>
  <c r="AO69" i="20"/>
  <c r="AO28" i="20"/>
  <c r="AO117" i="20"/>
  <c r="AO162" i="20"/>
  <c r="AO172" i="20"/>
  <c r="AO6" i="20"/>
  <c r="AO198" i="20"/>
  <c r="AO146" i="20"/>
  <c r="AO182" i="20"/>
  <c r="AO199" i="20"/>
  <c r="AO20" i="20"/>
  <c r="AO27" i="20"/>
  <c r="AO179" i="20"/>
  <c r="AO136" i="20"/>
  <c r="AO125" i="20"/>
  <c r="AO130" i="20"/>
  <c r="AO76" i="20"/>
  <c r="AO127" i="20"/>
  <c r="AO150" i="20"/>
  <c r="AO141" i="20"/>
  <c r="AO192" i="20"/>
  <c r="AO23" i="20"/>
  <c r="AO63" i="20"/>
  <c r="AO104" i="20"/>
  <c r="AO8" i="20"/>
  <c r="AO25" i="20"/>
  <c r="AO154" i="20"/>
  <c r="AO114" i="20"/>
  <c r="AO180" i="20"/>
  <c r="AO122" i="20"/>
  <c r="AO73" i="20"/>
  <c r="AO178" i="20"/>
  <c r="AO168" i="20"/>
  <c r="AO110" i="20"/>
  <c r="AO81" i="20"/>
  <c r="AO184" i="20"/>
  <c r="AO159" i="20"/>
  <c r="AO120" i="20"/>
  <c r="AO30" i="20"/>
  <c r="AO22" i="20"/>
  <c r="AO116" i="20"/>
  <c r="AO160" i="20"/>
  <c r="AO173" i="20"/>
  <c r="AO83" i="20"/>
  <c r="AO95" i="20"/>
  <c r="AO88" i="20"/>
  <c r="AO164" i="20"/>
  <c r="AO55" i="20"/>
  <c r="AO152" i="20"/>
  <c r="AO185" i="20"/>
  <c r="AO102" i="20"/>
  <c r="AO174" i="20"/>
  <c r="AO129" i="20"/>
  <c r="AO58" i="20"/>
  <c r="AO14" i="20"/>
  <c r="AO18" i="20"/>
  <c r="AO151" i="20"/>
  <c r="AO93" i="20"/>
  <c r="AO62" i="20"/>
  <c r="AO140" i="20"/>
  <c r="AO133" i="20"/>
  <c r="AO134" i="20"/>
  <c r="AO54" i="20"/>
  <c r="AO128" i="20"/>
  <c r="AO175" i="20"/>
  <c r="AO97" i="20"/>
  <c r="AO66" i="20"/>
  <c r="AO124" i="20"/>
  <c r="AO90" i="20"/>
  <c r="AO65" i="20"/>
  <c r="AO155" i="20"/>
  <c r="AO21" i="20"/>
  <c r="AO138" i="20"/>
  <c r="AO40" i="20"/>
  <c r="AO32" i="20"/>
  <c r="AO108" i="20"/>
  <c r="AO24" i="20"/>
  <c r="AO113" i="20"/>
  <c r="AO177" i="20"/>
  <c r="AO197" i="20"/>
  <c r="AO115" i="20"/>
  <c r="AO144" i="20"/>
  <c r="AO9" i="20"/>
  <c r="AO101" i="20"/>
  <c r="AO46" i="20"/>
  <c r="AO36" i="20"/>
  <c r="AO68" i="20"/>
  <c r="AO56" i="20"/>
  <c r="AO74" i="20"/>
  <c r="AO41" i="20"/>
  <c r="AO143" i="20"/>
  <c r="AO112" i="20"/>
  <c r="AO45" i="20"/>
  <c r="AO67" i="20"/>
  <c r="AO39" i="20"/>
  <c r="AO105" i="20"/>
  <c r="AO111" i="20"/>
  <c r="AO52" i="20"/>
  <c r="AO92" i="20"/>
  <c r="AO33" i="20"/>
  <c r="AO196" i="20"/>
  <c r="AO137" i="20"/>
  <c r="BP3" i="3" l="1"/>
  <c r="BP3" i="21" s="1"/>
  <c r="AP4" i="20"/>
  <c r="AP86" i="20"/>
  <c r="AP145" i="20"/>
  <c r="AP68" i="20"/>
  <c r="AP167" i="20"/>
  <c r="AP160" i="20"/>
  <c r="AP12" i="20"/>
  <c r="AP173" i="20"/>
  <c r="AP154" i="20"/>
  <c r="AP114" i="20"/>
  <c r="AP175" i="20"/>
  <c r="AP9" i="20"/>
  <c r="AP97" i="20"/>
  <c r="AP188" i="20"/>
  <c r="AP20" i="20"/>
  <c r="AP63" i="20"/>
  <c r="AP169" i="20"/>
  <c r="AP81" i="20"/>
  <c r="AP113" i="20"/>
  <c r="AP35" i="20"/>
  <c r="AP94" i="20"/>
  <c r="AP71" i="20"/>
  <c r="AP55" i="20"/>
  <c r="AP31" i="20"/>
  <c r="AP185" i="20"/>
  <c r="AP25" i="20"/>
  <c r="AP108" i="20"/>
  <c r="AP87" i="20"/>
  <c r="AP106" i="20"/>
  <c r="AP28" i="20"/>
  <c r="AP34" i="20"/>
  <c r="AP137" i="20"/>
  <c r="AP32" i="20"/>
  <c r="AP47" i="20"/>
  <c r="AP179" i="20"/>
  <c r="AP156" i="20"/>
  <c r="AP182" i="20"/>
  <c r="AP103" i="20"/>
  <c r="AP61" i="20"/>
  <c r="AP60" i="20"/>
  <c r="AP56" i="20"/>
  <c r="AP111" i="20"/>
  <c r="AP181" i="20"/>
  <c r="AP24" i="20"/>
  <c r="AP112" i="20"/>
  <c r="AP27" i="20"/>
  <c r="AP45" i="20"/>
  <c r="AP128" i="20"/>
  <c r="AP88" i="20"/>
  <c r="AP62" i="20"/>
  <c r="AP52" i="20"/>
  <c r="AP124" i="20"/>
  <c r="AP150" i="20"/>
  <c r="AP143" i="20"/>
  <c r="AP23" i="20"/>
  <c r="AP100" i="20"/>
  <c r="AP176" i="20"/>
  <c r="AP134" i="20"/>
  <c r="AP11" i="20"/>
  <c r="AP30" i="20"/>
  <c r="AP51" i="20"/>
  <c r="AP165" i="20"/>
  <c r="AP59" i="20"/>
  <c r="AP171" i="20"/>
  <c r="AP85" i="20"/>
  <c r="AP199" i="20"/>
  <c r="AP135" i="20"/>
  <c r="AP17" i="20"/>
  <c r="AP39" i="20"/>
  <c r="AP166" i="20"/>
  <c r="AP10" i="20"/>
  <c r="AP16" i="20"/>
  <c r="AP64" i="20"/>
  <c r="AP162" i="20"/>
  <c r="AP22" i="20"/>
  <c r="AP83" i="20"/>
  <c r="AP197" i="20"/>
  <c r="AP58" i="20"/>
  <c r="AP120" i="20"/>
  <c r="AP19" i="20"/>
  <c r="AP50" i="20"/>
  <c r="AP44" i="20"/>
  <c r="AP99" i="20"/>
  <c r="AP96" i="20"/>
  <c r="AP196" i="20"/>
  <c r="AP77" i="20"/>
  <c r="AP186" i="20"/>
  <c r="AP80" i="20"/>
  <c r="AP183" i="20"/>
  <c r="AP69" i="20"/>
  <c r="AP148" i="20"/>
  <c r="AP13" i="20"/>
  <c r="AP90" i="20"/>
  <c r="AP110" i="20"/>
  <c r="AP157" i="20"/>
  <c r="AP149" i="20"/>
  <c r="AP174" i="20"/>
  <c r="AP144" i="20"/>
  <c r="AP48" i="20"/>
  <c r="AP54" i="20"/>
  <c r="AP91" i="20"/>
  <c r="AP26" i="20"/>
  <c r="AP46" i="20"/>
  <c r="AP136" i="20"/>
  <c r="AP142" i="20"/>
  <c r="AP75" i="20"/>
  <c r="AP193" i="20"/>
  <c r="AP105" i="20"/>
  <c r="AP95" i="20"/>
  <c r="AP65" i="20"/>
  <c r="AP141" i="20"/>
  <c r="AP72" i="20"/>
  <c r="AP43" i="20"/>
  <c r="AP42" i="20"/>
  <c r="AP6" i="20"/>
  <c r="AP36" i="20"/>
  <c r="AP122" i="20"/>
  <c r="AP163" i="20"/>
  <c r="AP172" i="20"/>
  <c r="AP129" i="20"/>
  <c r="AP29" i="20"/>
  <c r="AP82" i="20"/>
  <c r="AP180" i="20"/>
  <c r="AP147" i="20"/>
  <c r="AP7" i="20"/>
  <c r="AP66" i="20"/>
  <c r="AP33" i="20"/>
  <c r="AP41" i="20"/>
  <c r="AP189" i="20"/>
  <c r="AP38" i="20"/>
  <c r="AP57" i="20"/>
  <c r="AP76" i="20"/>
  <c r="AP140" i="20"/>
  <c r="AP101" i="20"/>
  <c r="AP73" i="20"/>
  <c r="AP78" i="20"/>
  <c r="AP14" i="20"/>
  <c r="AP158" i="20"/>
  <c r="AP187" i="20"/>
  <c r="AP126" i="20"/>
  <c r="AP153" i="20"/>
  <c r="AP190" i="20"/>
  <c r="AP67" i="20"/>
  <c r="AP70" i="20"/>
  <c r="AP119" i="20"/>
  <c r="AP118" i="20"/>
  <c r="AP159" i="20"/>
  <c r="AP131" i="20"/>
  <c r="AP198" i="20"/>
  <c r="AP79" i="20"/>
  <c r="AP37" i="20"/>
  <c r="AP151" i="20"/>
  <c r="AP98" i="20"/>
  <c r="AP115" i="20"/>
  <c r="AP121" i="20"/>
  <c r="AP15" i="20"/>
  <c r="AP192" i="20"/>
  <c r="AP177" i="20"/>
  <c r="AP49" i="20"/>
  <c r="AP89" i="20"/>
  <c r="AP127" i="20"/>
  <c r="AP53" i="20"/>
  <c r="AP102" i="20"/>
  <c r="AP92" i="20"/>
  <c r="AP178" i="20"/>
  <c r="AP152" i="20"/>
  <c r="AP146" i="20"/>
  <c r="AP195" i="20"/>
  <c r="AP84" i="20"/>
  <c r="AP161" i="20"/>
  <c r="AP107" i="20"/>
  <c r="AP93" i="20"/>
  <c r="AP133" i="20"/>
  <c r="AP123" i="20"/>
  <c r="AP21" i="20"/>
  <c r="AP164" i="20"/>
  <c r="AP130" i="20"/>
  <c r="AP132" i="20"/>
  <c r="AP125" i="20"/>
  <c r="AP109" i="20"/>
  <c r="AP117" i="20"/>
  <c r="AP191" i="20"/>
  <c r="AP18" i="20"/>
  <c r="AP138" i="20"/>
  <c r="AP155" i="20"/>
  <c r="AP104" i="20"/>
  <c r="AP139" i="20"/>
  <c r="AP170" i="20"/>
  <c r="AP194" i="20"/>
  <c r="AP40" i="20"/>
  <c r="AP168" i="20"/>
  <c r="AP74" i="20"/>
  <c r="AP8" i="20"/>
  <c r="AP116" i="20"/>
  <c r="AP184" i="20"/>
  <c r="BP4" i="3" l="1"/>
  <c r="BP4" i="21" s="1"/>
  <c r="AQ4" i="20"/>
  <c r="AQ31" i="20"/>
  <c r="AQ79" i="20"/>
  <c r="AQ196" i="20"/>
  <c r="AQ154" i="20"/>
  <c r="AQ48" i="20"/>
  <c r="AQ161" i="20"/>
  <c r="AQ25" i="20"/>
  <c r="AQ107" i="20"/>
  <c r="AQ85" i="20"/>
  <c r="AQ11" i="20"/>
  <c r="AQ136" i="20"/>
  <c r="AQ30" i="20"/>
  <c r="AQ15" i="20"/>
  <c r="AQ167" i="20"/>
  <c r="AQ152" i="20"/>
  <c r="AQ190" i="20"/>
  <c r="AQ17" i="20"/>
  <c r="AQ155" i="20"/>
  <c r="AQ65" i="20"/>
  <c r="AQ187" i="20"/>
  <c r="AQ55" i="20"/>
  <c r="AQ28" i="20"/>
  <c r="AQ46" i="20"/>
  <c r="AQ131" i="20"/>
  <c r="AQ199" i="20"/>
  <c r="AQ104" i="20"/>
  <c r="AQ26" i="20"/>
  <c r="AQ145" i="20"/>
  <c r="AQ82" i="20"/>
  <c r="AQ57" i="20"/>
  <c r="AQ92" i="20"/>
  <c r="AQ175" i="20"/>
  <c r="AQ159" i="20"/>
  <c r="AQ8" i="20"/>
  <c r="AQ97" i="20"/>
  <c r="AQ9" i="20"/>
  <c r="AQ170" i="20"/>
  <c r="AQ18" i="20"/>
  <c r="AQ127" i="20"/>
  <c r="AQ73" i="20"/>
  <c r="AQ141" i="20"/>
  <c r="AQ182" i="20"/>
  <c r="AQ70" i="20"/>
  <c r="AQ90" i="20"/>
  <c r="AQ169" i="20"/>
  <c r="AQ75" i="20"/>
  <c r="AQ149" i="20"/>
  <c r="AQ16" i="20"/>
  <c r="AQ115" i="20"/>
  <c r="AQ6" i="20"/>
  <c r="AQ93" i="20"/>
  <c r="AQ35" i="20"/>
  <c r="AQ68" i="20"/>
  <c r="AQ156" i="20"/>
  <c r="AQ133" i="20"/>
  <c r="AQ99" i="20"/>
  <c r="AQ40" i="20"/>
  <c r="AQ86" i="20"/>
  <c r="AQ95" i="20"/>
  <c r="AQ21" i="20"/>
  <c r="AQ50" i="20"/>
  <c r="AQ13" i="20"/>
  <c r="AQ118" i="20"/>
  <c r="AQ77" i="20"/>
  <c r="AQ43" i="20"/>
  <c r="AQ164" i="20"/>
  <c r="AQ27" i="20"/>
  <c r="AQ173" i="20"/>
  <c r="AQ157" i="20"/>
  <c r="AQ78" i="20"/>
  <c r="AQ51" i="20"/>
  <c r="AQ10" i="20"/>
  <c r="AQ87" i="20"/>
  <c r="AQ165" i="20"/>
  <c r="AQ72" i="20"/>
  <c r="AQ146" i="20"/>
  <c r="AQ195" i="20"/>
  <c r="AQ180" i="20"/>
  <c r="AQ197" i="20"/>
  <c r="AQ150" i="20"/>
  <c r="AQ58" i="20"/>
  <c r="AQ47" i="20"/>
  <c r="AQ20" i="20"/>
  <c r="AQ184" i="20"/>
  <c r="AQ198" i="20"/>
  <c r="AQ117" i="20"/>
  <c r="AQ62" i="20"/>
  <c r="AQ193" i="20"/>
  <c r="AQ63" i="20"/>
  <c r="AQ172" i="20"/>
  <c r="AQ186" i="20"/>
  <c r="AQ135" i="20"/>
  <c r="AQ183" i="20"/>
  <c r="AQ54" i="20"/>
  <c r="AQ61" i="20"/>
  <c r="AQ144" i="20"/>
  <c r="AQ114" i="20"/>
  <c r="AQ12" i="20"/>
  <c r="AQ59" i="20"/>
  <c r="AQ80" i="20"/>
  <c r="AQ22" i="20"/>
  <c r="AQ101" i="20"/>
  <c r="AQ128" i="20"/>
  <c r="AQ60" i="20"/>
  <c r="AQ134" i="20"/>
  <c r="AQ66" i="20"/>
  <c r="AQ24" i="20"/>
  <c r="AQ130" i="20"/>
  <c r="AQ14" i="20"/>
  <c r="AQ37" i="20"/>
  <c r="AQ139" i="20"/>
  <c r="AQ108" i="20"/>
  <c r="AQ32" i="20"/>
  <c r="AQ178" i="20"/>
  <c r="AQ142" i="20"/>
  <c r="AQ67" i="20"/>
  <c r="AQ111" i="20"/>
  <c r="AQ151" i="20"/>
  <c r="AQ121" i="20"/>
  <c r="AQ39" i="20"/>
  <c r="AQ162" i="20"/>
  <c r="AQ181" i="20"/>
  <c r="AQ163" i="20"/>
  <c r="AQ96" i="20"/>
  <c r="AQ74" i="20"/>
  <c r="AQ49" i="20"/>
  <c r="AQ53" i="20"/>
  <c r="AQ123" i="20"/>
  <c r="AQ98" i="20"/>
  <c r="AQ106" i="20"/>
  <c r="AQ116" i="20"/>
  <c r="AQ38" i="20"/>
  <c r="AQ103" i="20"/>
  <c r="AQ41" i="20"/>
  <c r="AQ109" i="20"/>
  <c r="AQ194" i="20"/>
  <c r="AQ33" i="20"/>
  <c r="AQ138" i="20"/>
  <c r="AQ89" i="20"/>
  <c r="AQ119" i="20"/>
  <c r="AQ174" i="20"/>
  <c r="AQ102" i="20"/>
  <c r="AQ147" i="20"/>
  <c r="AQ166" i="20"/>
  <c r="AQ179" i="20"/>
  <c r="AQ91" i="20"/>
  <c r="AQ143" i="20"/>
  <c r="AQ44" i="20"/>
  <c r="AQ64" i="20"/>
  <c r="AQ188" i="20"/>
  <c r="AQ76" i="20"/>
  <c r="AQ148" i="20"/>
  <c r="AQ120" i="20"/>
  <c r="AQ88" i="20"/>
  <c r="AQ177" i="20"/>
  <c r="AQ129" i="20"/>
  <c r="AQ158" i="20"/>
  <c r="AQ137" i="20"/>
  <c r="AQ168" i="20"/>
  <c r="AQ34" i="20"/>
  <c r="AQ192" i="20"/>
  <c r="AQ7" i="20"/>
  <c r="AQ52" i="20"/>
  <c r="AQ122" i="20"/>
  <c r="AQ84" i="20"/>
  <c r="AQ19" i="20"/>
  <c r="AQ126" i="20"/>
  <c r="AQ56" i="20"/>
  <c r="AQ100" i="20"/>
  <c r="AQ36" i="20"/>
  <c r="AQ110" i="20"/>
  <c r="AQ171" i="20"/>
  <c r="AQ191" i="20"/>
  <c r="AQ23" i="20"/>
  <c r="AQ185" i="20"/>
  <c r="AQ83" i="20"/>
  <c r="AQ29" i="20"/>
  <c r="AQ113" i="20"/>
  <c r="AQ71" i="20"/>
  <c r="AQ125" i="20"/>
  <c r="AQ81" i="20"/>
  <c r="AQ153" i="20"/>
  <c r="AQ42" i="20"/>
  <c r="AQ69" i="20"/>
  <c r="AQ45" i="20"/>
  <c r="AQ94" i="20"/>
  <c r="AQ140" i="20"/>
  <c r="AQ112" i="20"/>
  <c r="AQ176" i="20"/>
  <c r="AQ132" i="20"/>
  <c r="AQ124" i="20"/>
  <c r="AQ105" i="20"/>
  <c r="AQ189" i="20"/>
  <c r="AQ160" i="20"/>
  <c r="BQ3" i="3" l="1"/>
  <c r="BQ3" i="21" s="1"/>
  <c r="AR4" i="20"/>
  <c r="AR34" i="20"/>
  <c r="AR166" i="20"/>
  <c r="AR173" i="20"/>
  <c r="AR180" i="20"/>
  <c r="AR70" i="20"/>
  <c r="AR147" i="20"/>
  <c r="AR108" i="20"/>
  <c r="AR183" i="20"/>
  <c r="AR36" i="20"/>
  <c r="AR128" i="20"/>
  <c r="AR28" i="20"/>
  <c r="AR127" i="20"/>
  <c r="AR75" i="20"/>
  <c r="AR80" i="20"/>
  <c r="AR8" i="20"/>
  <c r="AR120" i="20"/>
  <c r="AR185" i="20"/>
  <c r="AR27" i="20"/>
  <c r="AR50" i="20"/>
  <c r="AR131" i="20"/>
  <c r="AR23" i="20"/>
  <c r="AR161" i="20"/>
  <c r="AR6" i="20"/>
  <c r="AR189" i="20"/>
  <c r="AR63" i="20"/>
  <c r="AR140" i="20"/>
  <c r="AR101" i="20"/>
  <c r="AR15" i="20"/>
  <c r="AR89" i="20"/>
  <c r="AR95" i="20"/>
  <c r="AR136" i="20"/>
  <c r="AR152" i="20"/>
  <c r="AR39" i="20"/>
  <c r="AR193" i="20"/>
  <c r="AR53" i="20"/>
  <c r="AR169" i="20"/>
  <c r="AR199" i="20"/>
  <c r="AR97" i="20"/>
  <c r="AR67" i="20"/>
  <c r="AR52" i="20"/>
  <c r="AR181" i="20"/>
  <c r="AR92" i="20"/>
  <c r="AR174" i="20"/>
  <c r="AR177" i="20"/>
  <c r="AR167" i="20"/>
  <c r="AR192" i="20"/>
  <c r="AR43" i="20"/>
  <c r="AR9" i="20"/>
  <c r="AR57" i="20"/>
  <c r="AR123" i="20"/>
  <c r="AR61" i="20"/>
  <c r="AR121" i="20"/>
  <c r="AR114" i="20"/>
  <c r="AR17" i="20"/>
  <c r="AR149" i="20"/>
  <c r="AR82" i="20"/>
  <c r="AR156" i="20"/>
  <c r="AR142" i="20"/>
  <c r="AR66" i="20"/>
  <c r="AR56" i="20"/>
  <c r="AR191" i="20"/>
  <c r="AR14" i="20"/>
  <c r="AR30" i="20"/>
  <c r="AR179" i="20"/>
  <c r="AR64" i="20"/>
  <c r="AR68" i="20"/>
  <c r="AR81" i="20"/>
  <c r="AR124" i="20"/>
  <c r="AR55" i="20"/>
  <c r="AR105" i="20"/>
  <c r="AR134" i="20"/>
  <c r="AR145" i="20"/>
  <c r="AR172" i="20"/>
  <c r="AR175" i="20"/>
  <c r="AR138" i="20"/>
  <c r="AR72" i="20"/>
  <c r="AR59" i="20"/>
  <c r="AR104" i="20"/>
  <c r="AR25" i="20"/>
  <c r="AR103" i="20"/>
  <c r="AR35" i="20"/>
  <c r="AR29" i="20"/>
  <c r="AR24" i="20"/>
  <c r="AR196" i="20"/>
  <c r="AR41" i="20"/>
  <c r="AR126" i="20"/>
  <c r="AR164" i="20"/>
  <c r="AR160" i="20"/>
  <c r="AR60" i="20"/>
  <c r="AR42" i="20"/>
  <c r="AR16" i="20"/>
  <c r="AR198" i="20"/>
  <c r="AR176" i="20"/>
  <c r="AR135" i="20"/>
  <c r="AR141" i="20"/>
  <c r="AR133" i="20"/>
  <c r="AR79" i="20"/>
  <c r="AR150" i="20"/>
  <c r="AR109" i="20"/>
  <c r="AR71" i="20"/>
  <c r="AR186" i="20"/>
  <c r="AR51" i="20"/>
  <c r="AR13" i="20"/>
  <c r="AR146" i="20"/>
  <c r="AR19" i="20"/>
  <c r="AR12" i="20"/>
  <c r="AR44" i="20"/>
  <c r="AR115" i="20"/>
  <c r="AR197" i="20"/>
  <c r="AR162" i="20"/>
  <c r="AR112" i="20"/>
  <c r="AR116" i="20"/>
  <c r="AR20" i="20"/>
  <c r="AR38" i="20"/>
  <c r="AR155" i="20"/>
  <c r="AR46" i="20"/>
  <c r="AR182" i="20"/>
  <c r="AR85" i="20"/>
  <c r="AR87" i="20"/>
  <c r="AR178" i="20"/>
  <c r="AR122" i="20"/>
  <c r="AR22" i="20"/>
  <c r="AR91" i="20"/>
  <c r="AR62" i="20"/>
  <c r="AR74" i="20"/>
  <c r="AR148" i="20"/>
  <c r="AR102" i="20"/>
  <c r="AR100" i="20"/>
  <c r="AR157" i="20"/>
  <c r="AR113" i="20"/>
  <c r="AR18" i="20"/>
  <c r="AR86" i="20"/>
  <c r="AR33" i="20"/>
  <c r="AR159" i="20"/>
  <c r="AR7" i="20"/>
  <c r="AR190" i="20"/>
  <c r="AR37" i="20"/>
  <c r="AR76" i="20"/>
  <c r="AR132" i="20"/>
  <c r="AR168" i="20"/>
  <c r="AR151" i="20"/>
  <c r="AR45" i="20"/>
  <c r="AR165" i="20"/>
  <c r="AR194" i="20"/>
  <c r="AR98" i="20"/>
  <c r="AR88" i="20"/>
  <c r="AR49" i="20"/>
  <c r="AR187" i="20"/>
  <c r="AR94" i="20"/>
  <c r="AR54" i="20"/>
  <c r="AR163" i="20"/>
  <c r="AR96" i="20"/>
  <c r="AR110" i="20"/>
  <c r="AR48" i="20"/>
  <c r="AR188" i="20"/>
  <c r="AR118" i="20"/>
  <c r="AR111" i="20"/>
  <c r="AR73" i="20"/>
  <c r="AR171" i="20"/>
  <c r="AR78" i="20"/>
  <c r="AR107" i="20"/>
  <c r="AR139" i="20"/>
  <c r="AR125" i="20"/>
  <c r="AR117" i="20"/>
  <c r="AR184" i="20"/>
  <c r="AR154" i="20"/>
  <c r="AR58" i="20"/>
  <c r="AR11" i="20"/>
  <c r="AR40" i="20"/>
  <c r="AR31" i="20"/>
  <c r="AR83" i="20"/>
  <c r="AR10" i="20"/>
  <c r="AR170" i="20"/>
  <c r="AR77" i="20"/>
  <c r="AR21" i="20"/>
  <c r="AR65" i="20"/>
  <c r="AR32" i="20"/>
  <c r="AR93" i="20"/>
  <c r="AR84" i="20"/>
  <c r="AR158" i="20"/>
  <c r="AR129" i="20"/>
  <c r="AR144" i="20"/>
  <c r="AR69" i="20"/>
  <c r="AR119" i="20"/>
  <c r="AR26" i="20"/>
  <c r="AR106" i="20"/>
  <c r="AR47" i="20"/>
  <c r="AR153" i="20"/>
  <c r="AR195" i="20"/>
  <c r="AR90" i="20"/>
  <c r="AR137" i="20"/>
  <c r="AR143" i="20"/>
  <c r="AR130" i="20"/>
  <c r="AR99" i="20"/>
  <c r="BQ4" i="3" l="1"/>
  <c r="BQ4" i="21" s="1"/>
  <c r="AS4" i="20"/>
  <c r="AS179" i="20"/>
  <c r="AS45" i="20"/>
  <c r="AS195" i="20"/>
  <c r="AS121" i="20"/>
  <c r="AS53" i="20"/>
  <c r="AS65" i="20"/>
  <c r="AS85" i="20"/>
  <c r="AS26" i="20"/>
  <c r="AS136" i="20"/>
  <c r="AS187" i="20"/>
  <c r="AS104" i="20"/>
  <c r="AS149" i="20"/>
  <c r="AS96" i="20"/>
  <c r="AS49" i="20"/>
  <c r="AS188" i="20"/>
  <c r="AS81" i="20"/>
  <c r="AS196" i="20"/>
  <c r="AS35" i="20"/>
  <c r="AS79" i="20"/>
  <c r="AS50" i="20"/>
  <c r="AS150" i="20"/>
  <c r="AS116" i="20"/>
  <c r="AS36" i="20"/>
  <c r="AS107" i="20"/>
  <c r="AS199" i="20"/>
  <c r="AS47" i="20"/>
  <c r="AS13" i="20"/>
  <c r="AS93" i="20"/>
  <c r="AS134" i="20"/>
  <c r="AS32" i="20"/>
  <c r="AS24" i="20"/>
  <c r="AS83" i="20"/>
  <c r="AS125" i="20"/>
  <c r="AS197" i="20"/>
  <c r="AS11" i="20"/>
  <c r="AS194" i="20"/>
  <c r="AS52" i="20"/>
  <c r="AS97" i="20"/>
  <c r="AS105" i="20"/>
  <c r="AS148" i="20"/>
  <c r="AS98" i="20"/>
  <c r="AS41" i="20"/>
  <c r="AS78" i="20"/>
  <c r="AS7" i="20"/>
  <c r="AS43" i="20"/>
  <c r="AS137" i="20"/>
  <c r="AS118" i="20"/>
  <c r="AS10" i="20"/>
  <c r="AS154" i="20"/>
  <c r="AS192" i="20"/>
  <c r="AS70" i="20"/>
  <c r="AS9" i="20"/>
  <c r="AS48" i="20"/>
  <c r="AS44" i="20"/>
  <c r="AS8" i="20"/>
  <c r="AS180" i="20"/>
  <c r="AS31" i="20"/>
  <c r="AS109" i="20"/>
  <c r="AS176" i="20"/>
  <c r="AS101" i="20"/>
  <c r="AS73" i="20"/>
  <c r="AS131" i="20"/>
  <c r="AS178" i="20"/>
  <c r="AS124" i="20"/>
  <c r="AS115" i="20"/>
  <c r="AS71" i="20"/>
  <c r="AS56" i="20"/>
  <c r="AS193" i="20"/>
  <c r="AS175" i="20"/>
  <c r="AS198" i="20"/>
  <c r="AS61" i="20"/>
  <c r="AS112" i="20"/>
  <c r="AS90" i="20"/>
  <c r="AS60" i="20"/>
  <c r="AS77" i="20"/>
  <c r="AS28" i="20"/>
  <c r="AS86" i="20"/>
  <c r="AS168" i="20"/>
  <c r="AS166" i="20"/>
  <c r="AS110" i="20"/>
  <c r="AS141" i="20"/>
  <c r="AS155" i="20"/>
  <c r="AS128" i="20"/>
  <c r="AS23" i="20"/>
  <c r="AS99" i="20"/>
  <c r="AS191" i="20"/>
  <c r="AS87" i="20"/>
  <c r="AS183" i="20"/>
  <c r="AS127" i="20"/>
  <c r="AS34" i="20"/>
  <c r="AS185" i="20"/>
  <c r="AS130" i="20"/>
  <c r="AS46" i="20"/>
  <c r="AS146" i="20"/>
  <c r="AS111" i="20"/>
  <c r="AS91" i="20"/>
  <c r="AS80" i="20"/>
  <c r="AS144" i="20"/>
  <c r="AS20" i="20"/>
  <c r="AS64" i="20"/>
  <c r="AS158" i="20"/>
  <c r="AS67" i="20"/>
  <c r="AS170" i="20"/>
  <c r="AS92" i="20"/>
  <c r="AS38" i="20"/>
  <c r="AS16" i="20"/>
  <c r="AS72" i="20"/>
  <c r="AS62" i="20"/>
  <c r="AS102" i="20"/>
  <c r="AS174" i="20"/>
  <c r="AS69" i="20"/>
  <c r="AS51" i="20"/>
  <c r="AS156" i="20"/>
  <c r="AS164" i="20"/>
  <c r="AS18" i="20"/>
  <c r="AS15" i="20"/>
  <c r="AS140" i="20"/>
  <c r="AS68" i="20"/>
  <c r="AS59" i="20"/>
  <c r="AS182" i="20"/>
  <c r="AS94" i="20"/>
  <c r="AS167" i="20"/>
  <c r="AS133" i="20"/>
  <c r="AS89" i="20"/>
  <c r="AS186" i="20"/>
  <c r="AS21" i="20"/>
  <c r="AS122" i="20"/>
  <c r="AS132" i="20"/>
  <c r="AS120" i="20"/>
  <c r="AS12" i="20"/>
  <c r="AS40" i="20"/>
  <c r="AS39" i="20"/>
  <c r="AS63" i="20"/>
  <c r="AS117" i="20"/>
  <c r="AS184" i="20"/>
  <c r="AS14" i="20"/>
  <c r="AS159" i="20"/>
  <c r="AS126" i="20"/>
  <c r="AS22" i="20"/>
  <c r="AS189" i="20"/>
  <c r="AS135" i="20"/>
  <c r="AS142" i="20"/>
  <c r="AS153" i="20"/>
  <c r="AS30" i="20"/>
  <c r="AS106" i="20"/>
  <c r="AS190" i="20"/>
  <c r="AS151" i="20"/>
  <c r="AS177" i="20"/>
  <c r="AS138" i="20"/>
  <c r="AS103" i="20"/>
  <c r="AS57" i="20"/>
  <c r="AS58" i="20"/>
  <c r="AS143" i="20"/>
  <c r="AS162" i="20"/>
  <c r="AS75" i="20"/>
  <c r="AS27" i="20"/>
  <c r="AS55" i="20"/>
  <c r="AS88" i="20"/>
  <c r="AS82" i="20"/>
  <c r="AS19" i="20"/>
  <c r="AS119" i="20"/>
  <c r="AS25" i="20"/>
  <c r="AS76" i="20"/>
  <c r="AS29" i="20"/>
  <c r="AS74" i="20"/>
  <c r="AS123" i="20"/>
  <c r="AS42" i="20"/>
  <c r="AS145" i="20"/>
  <c r="AS181" i="20"/>
  <c r="AS169" i="20"/>
  <c r="AS172" i="20"/>
  <c r="AS171" i="20"/>
  <c r="AS66" i="20"/>
  <c r="AS100" i="20"/>
  <c r="AS114" i="20"/>
  <c r="AS95" i="20"/>
  <c r="AS147" i="20"/>
  <c r="AS54" i="20"/>
  <c r="AS17" i="20"/>
  <c r="AS129" i="20"/>
  <c r="AS160" i="20"/>
  <c r="AS84" i="20"/>
  <c r="AS157" i="20"/>
  <c r="AS37" i="20"/>
  <c r="AS139" i="20"/>
  <c r="AS33" i="20"/>
  <c r="AS108" i="20"/>
  <c r="AS113" i="20"/>
  <c r="AS6" i="20"/>
  <c r="AS173" i="20"/>
  <c r="AS165" i="20"/>
  <c r="AS152" i="20"/>
  <c r="AS161" i="20"/>
  <c r="AS163" i="20"/>
  <c r="BR3" i="3" l="1"/>
  <c r="BR3" i="21" s="1"/>
  <c r="AT4" i="20"/>
  <c r="AT135" i="20"/>
  <c r="AT137" i="20"/>
  <c r="AT28" i="20"/>
  <c r="AT143" i="20"/>
  <c r="AT150" i="20"/>
  <c r="AT41" i="20"/>
  <c r="AT47" i="20"/>
  <c r="AT165" i="20"/>
  <c r="AT195" i="20"/>
  <c r="AT129" i="20"/>
  <c r="AT45" i="20"/>
  <c r="AT144" i="20"/>
  <c r="AT42" i="20"/>
  <c r="AT89" i="20"/>
  <c r="AT82" i="20"/>
  <c r="AT99" i="20"/>
  <c r="AT196" i="20"/>
  <c r="AT119" i="20"/>
  <c r="AT69" i="20"/>
  <c r="AT81" i="20"/>
  <c r="AT154" i="20"/>
  <c r="AT106" i="20"/>
  <c r="AT113" i="20"/>
  <c r="AT11" i="20"/>
  <c r="AT34" i="20"/>
  <c r="AT70" i="20"/>
  <c r="AT180" i="20"/>
  <c r="AT122" i="20"/>
  <c r="AT98" i="20"/>
  <c r="AT62" i="20"/>
  <c r="AT171" i="20"/>
  <c r="AT131" i="20"/>
  <c r="AT91" i="20"/>
  <c r="AT138" i="20"/>
  <c r="AT153" i="20"/>
  <c r="AT123" i="20"/>
  <c r="AT65" i="20"/>
  <c r="AT175" i="20"/>
  <c r="AT172" i="20"/>
  <c r="AT8" i="20"/>
  <c r="AT51" i="20"/>
  <c r="AT32" i="20"/>
  <c r="AT160" i="20"/>
  <c r="AT174" i="20"/>
  <c r="AT75" i="20"/>
  <c r="AT198" i="20"/>
  <c r="AT22" i="20"/>
  <c r="AT55" i="20"/>
  <c r="AT125" i="20"/>
  <c r="AT39" i="20"/>
  <c r="AT112" i="20"/>
  <c r="AT141" i="20"/>
  <c r="AT109" i="20"/>
  <c r="AT115" i="20"/>
  <c r="AT72" i="20"/>
  <c r="AT50" i="20"/>
  <c r="AT97" i="20"/>
  <c r="AT197" i="20"/>
  <c r="AT19" i="20"/>
  <c r="AT61" i="20"/>
  <c r="AT48" i="20"/>
  <c r="AT77" i="20"/>
  <c r="AT104" i="20"/>
  <c r="AT188" i="20"/>
  <c r="AT84" i="20"/>
  <c r="AT157" i="20"/>
  <c r="AT53" i="20"/>
  <c r="AT117" i="20"/>
  <c r="AT9" i="20"/>
  <c r="AT30" i="20"/>
  <c r="AT134" i="20"/>
  <c r="AT167" i="20"/>
  <c r="AT186" i="20"/>
  <c r="AT121" i="20"/>
  <c r="AT145" i="20"/>
  <c r="AT151" i="20"/>
  <c r="AT18" i="20"/>
  <c r="AT193" i="20"/>
  <c r="AT126" i="20"/>
  <c r="AT169" i="20"/>
  <c r="AT199" i="20"/>
  <c r="AT16" i="20"/>
  <c r="AT78" i="20"/>
  <c r="AT128" i="20"/>
  <c r="AT14" i="20"/>
  <c r="AT101" i="20"/>
  <c r="AT21" i="20"/>
  <c r="AT191" i="20"/>
  <c r="AT116" i="20"/>
  <c r="AT58" i="20"/>
  <c r="AT13" i="20"/>
  <c r="AT90" i="20"/>
  <c r="AT38" i="20"/>
  <c r="AT40" i="20"/>
  <c r="AT181" i="20"/>
  <c r="AT177" i="20"/>
  <c r="AT86" i="20"/>
  <c r="AT148" i="20"/>
  <c r="AT146" i="20"/>
  <c r="AT79" i="20"/>
  <c r="AT102" i="20"/>
  <c r="AT80" i="20"/>
  <c r="AT168" i="20"/>
  <c r="AT173" i="20"/>
  <c r="AT52" i="20"/>
  <c r="AT68" i="20"/>
  <c r="AT23" i="20"/>
  <c r="AT73" i="20"/>
  <c r="AT189" i="20"/>
  <c r="AT111" i="20"/>
  <c r="AT36" i="20"/>
  <c r="AT156" i="20"/>
  <c r="AT76" i="20"/>
  <c r="AT176" i="20"/>
  <c r="AT187" i="20"/>
  <c r="AT192" i="20"/>
  <c r="AT92" i="20"/>
  <c r="AT7" i="20"/>
  <c r="AT100" i="20"/>
  <c r="AT26" i="20"/>
  <c r="AT35" i="20"/>
  <c r="AT95" i="20"/>
  <c r="AT190" i="20"/>
  <c r="AT108" i="20"/>
  <c r="AT155" i="20"/>
  <c r="AT194" i="20"/>
  <c r="AT88" i="20"/>
  <c r="AT24" i="20"/>
  <c r="AT164" i="20"/>
  <c r="AT49" i="20"/>
  <c r="AT158" i="20"/>
  <c r="AT149" i="20"/>
  <c r="AT184" i="20"/>
  <c r="AT127" i="20"/>
  <c r="AT66" i="20"/>
  <c r="AT110" i="20"/>
  <c r="AT33" i="20"/>
  <c r="AT54" i="20"/>
  <c r="AT71" i="20"/>
  <c r="AT94" i="20"/>
  <c r="AT56" i="20"/>
  <c r="AT25" i="20"/>
  <c r="AT27" i="20"/>
  <c r="AT170" i="20"/>
  <c r="AT120" i="20"/>
  <c r="AT43" i="20"/>
  <c r="AT37" i="20"/>
  <c r="AT31" i="20"/>
  <c r="AT107" i="20"/>
  <c r="AT166" i="20"/>
  <c r="AT20" i="20"/>
  <c r="AT118" i="20"/>
  <c r="AT178" i="20"/>
  <c r="AT147" i="20"/>
  <c r="AT74" i="20"/>
  <c r="AT159" i="20"/>
  <c r="AT12" i="20"/>
  <c r="AT130" i="20"/>
  <c r="AT185" i="20"/>
  <c r="AT67" i="20"/>
  <c r="AT142" i="20"/>
  <c r="AT83" i="20"/>
  <c r="AT162" i="20"/>
  <c r="AT103" i="20"/>
  <c r="AT96" i="20"/>
  <c r="AT140" i="20"/>
  <c r="AT139" i="20"/>
  <c r="AT29" i="20"/>
  <c r="AT46" i="20"/>
  <c r="AT133" i="20"/>
  <c r="AT64" i="20"/>
  <c r="AT161" i="20"/>
  <c r="AT152" i="20"/>
  <c r="AT59" i="20"/>
  <c r="AT183" i="20"/>
  <c r="AT93" i="20"/>
  <c r="AT182" i="20"/>
  <c r="AT44" i="20"/>
  <c r="AT6" i="20"/>
  <c r="AT17" i="20"/>
  <c r="AT57" i="20"/>
  <c r="AT132" i="20"/>
  <c r="AT15" i="20"/>
  <c r="AT114" i="20"/>
  <c r="AT60" i="20"/>
  <c r="AT179" i="20"/>
  <c r="AT163" i="20"/>
  <c r="AT63" i="20"/>
  <c r="AT124" i="20"/>
  <c r="AT105" i="20"/>
  <c r="AT136" i="20"/>
  <c r="AT10" i="20"/>
  <c r="AT87" i="20"/>
  <c r="AT85" i="20"/>
  <c r="BR4" i="3" l="1"/>
  <c r="BR4" i="21" s="1"/>
  <c r="AU4" i="20"/>
  <c r="AU96" i="20"/>
  <c r="AU10" i="20"/>
  <c r="AU100" i="20"/>
  <c r="AU95" i="20"/>
  <c r="AU180" i="20"/>
  <c r="AU149" i="20"/>
  <c r="AU122" i="20"/>
  <c r="AU131" i="20"/>
  <c r="AU53" i="20"/>
  <c r="AU165" i="20"/>
  <c r="AU101" i="20"/>
  <c r="AU185" i="20"/>
  <c r="AU27" i="20"/>
  <c r="AU163" i="20"/>
  <c r="AU88" i="20"/>
  <c r="AU72" i="20"/>
  <c r="AU121" i="20"/>
  <c r="AU46" i="20"/>
  <c r="AU127" i="20"/>
  <c r="AU111" i="20"/>
  <c r="AU98" i="20"/>
  <c r="AU56" i="20"/>
  <c r="AU9" i="20"/>
  <c r="AU59" i="20"/>
  <c r="AU162" i="20"/>
  <c r="AU181" i="20"/>
  <c r="AU156" i="20"/>
  <c r="AU80" i="20"/>
  <c r="AU154" i="20"/>
  <c r="AU92" i="20"/>
  <c r="AU137" i="20"/>
  <c r="AU34" i="20"/>
  <c r="AU125" i="20"/>
  <c r="AU104" i="20"/>
  <c r="AU28" i="20"/>
  <c r="AU142" i="20"/>
  <c r="AU155" i="20"/>
  <c r="AU85" i="20"/>
  <c r="AU107" i="20"/>
  <c r="AU199" i="20"/>
  <c r="AU36" i="20"/>
  <c r="AU191" i="20"/>
  <c r="AU140" i="20"/>
  <c r="AU60" i="20"/>
  <c r="AU6" i="20"/>
  <c r="AU52" i="20"/>
  <c r="AU49" i="20"/>
  <c r="AU89" i="20"/>
  <c r="AU13" i="20"/>
  <c r="AU91" i="20"/>
  <c r="AU62" i="20"/>
  <c r="AU63" i="20"/>
  <c r="AU38" i="20"/>
  <c r="AU151" i="20"/>
  <c r="AU143" i="20"/>
  <c r="AU17" i="20"/>
  <c r="AU108" i="20"/>
  <c r="AU128" i="20"/>
  <c r="AU87" i="20"/>
  <c r="AU161" i="20"/>
  <c r="AU51" i="20"/>
  <c r="AU26" i="20"/>
  <c r="AU148" i="20"/>
  <c r="AU186" i="20"/>
  <c r="AU47" i="20"/>
  <c r="AU14" i="20"/>
  <c r="AU103" i="20"/>
  <c r="AU79" i="20"/>
  <c r="AU24" i="20"/>
  <c r="AU97" i="20"/>
  <c r="AU42" i="20"/>
  <c r="AU21" i="20"/>
  <c r="AU188" i="20"/>
  <c r="AU138" i="20"/>
  <c r="AU168" i="20"/>
  <c r="AU25" i="20"/>
  <c r="AU133" i="20"/>
  <c r="AU15" i="20"/>
  <c r="AU16" i="20"/>
  <c r="AU32" i="20"/>
  <c r="AU132" i="20"/>
  <c r="AU11" i="20"/>
  <c r="AU81" i="20"/>
  <c r="AU112" i="20"/>
  <c r="AU130" i="20"/>
  <c r="AU175" i="20"/>
  <c r="AU31" i="20"/>
  <c r="AU157" i="20"/>
  <c r="AU54" i="20"/>
  <c r="AU178" i="20"/>
  <c r="AU20" i="20"/>
  <c r="AU110" i="20"/>
  <c r="AU194" i="20"/>
  <c r="AU114" i="20"/>
  <c r="AU172" i="20"/>
  <c r="AU66" i="20"/>
  <c r="AU183" i="20"/>
  <c r="AU8" i="20"/>
  <c r="AU184" i="20"/>
  <c r="AU75" i="20"/>
  <c r="AU144" i="20"/>
  <c r="AU33" i="20"/>
  <c r="AU171" i="20"/>
  <c r="AU67" i="20"/>
  <c r="AU61" i="20"/>
  <c r="AU160" i="20"/>
  <c r="AU115" i="20"/>
  <c r="AU19" i="20"/>
  <c r="AU150" i="20"/>
  <c r="AU71" i="20"/>
  <c r="AU39" i="20"/>
  <c r="AU197" i="20"/>
  <c r="AU7" i="20"/>
  <c r="AU50" i="20"/>
  <c r="AU41" i="20"/>
  <c r="AU195" i="20"/>
  <c r="AU187" i="20"/>
  <c r="AU55" i="20"/>
  <c r="AU164" i="20"/>
  <c r="AU166" i="20"/>
  <c r="AU192" i="20"/>
  <c r="AU118" i="20"/>
  <c r="AU134" i="20"/>
  <c r="AU102" i="20"/>
  <c r="AU152" i="20"/>
  <c r="AU123" i="20"/>
  <c r="AU90" i="20"/>
  <c r="AU48" i="20"/>
  <c r="AU179" i="20"/>
  <c r="AU189" i="20"/>
  <c r="AU45" i="20"/>
  <c r="AU83" i="20"/>
  <c r="AU135" i="20"/>
  <c r="AU139" i="20"/>
  <c r="AU99" i="20"/>
  <c r="AU76" i="20"/>
  <c r="AU82" i="20"/>
  <c r="AU190" i="20"/>
  <c r="AU167" i="20"/>
  <c r="AU58" i="20"/>
  <c r="AU37" i="20"/>
  <c r="AU64" i="20"/>
  <c r="AU147" i="20"/>
  <c r="AU117" i="20"/>
  <c r="AU65" i="20"/>
  <c r="AU22" i="20"/>
  <c r="AU12" i="20"/>
  <c r="AU77" i="20"/>
  <c r="AU141" i="20"/>
  <c r="AU119" i="20"/>
  <c r="AU29" i="20"/>
  <c r="AU116" i="20"/>
  <c r="AU105" i="20"/>
  <c r="AU35" i="20"/>
  <c r="AU173" i="20"/>
  <c r="AU68" i="20"/>
  <c r="AU84" i="20"/>
  <c r="AU30" i="20"/>
  <c r="AU43" i="20"/>
  <c r="AU113" i="20"/>
  <c r="AU169" i="20"/>
  <c r="AU176" i="20"/>
  <c r="AU146" i="20"/>
  <c r="AU73" i="20"/>
  <c r="AU109" i="20"/>
  <c r="AU86" i="20"/>
  <c r="AU177" i="20"/>
  <c r="AU145" i="20"/>
  <c r="AU193" i="20"/>
  <c r="AU93" i="20"/>
  <c r="AU40" i="20"/>
  <c r="AU69" i="20"/>
  <c r="AU94" i="20"/>
  <c r="AU170" i="20"/>
  <c r="AU106" i="20"/>
  <c r="AU182" i="20"/>
  <c r="AU129" i="20"/>
  <c r="AU153" i="20"/>
  <c r="AU158" i="20"/>
  <c r="AU44" i="20"/>
  <c r="AU120" i="20"/>
  <c r="AU198" i="20"/>
  <c r="AU23" i="20"/>
  <c r="AU70" i="20"/>
  <c r="AU159" i="20"/>
  <c r="AU78" i="20"/>
  <c r="AU136" i="20"/>
  <c r="AU126" i="20"/>
  <c r="AU196" i="20"/>
  <c r="AU174" i="20"/>
  <c r="AU18" i="20"/>
  <c r="AU57" i="20"/>
  <c r="AU124" i="20"/>
  <c r="AU74" i="20"/>
  <c r="BS3" i="3" l="1"/>
  <c r="BS3" i="21" s="1"/>
  <c r="AV4" i="20"/>
  <c r="AV118" i="20"/>
  <c r="AV83" i="20"/>
  <c r="AV157" i="20"/>
  <c r="AV130" i="20"/>
  <c r="AV36" i="20"/>
  <c r="AV90" i="20"/>
  <c r="AV113" i="20"/>
  <c r="AV169" i="20"/>
  <c r="AV117" i="20"/>
  <c r="AV58" i="20"/>
  <c r="AV184" i="20"/>
  <c r="AV121" i="20"/>
  <c r="AV62" i="20"/>
  <c r="AV75" i="20"/>
  <c r="AV54" i="20"/>
  <c r="AV78" i="20"/>
  <c r="AV32" i="20"/>
  <c r="AV18" i="20"/>
  <c r="AV164" i="20"/>
  <c r="AV109" i="20"/>
  <c r="AV49" i="20"/>
  <c r="AV139" i="20"/>
  <c r="AV99" i="20"/>
  <c r="AV14" i="20"/>
  <c r="AV29" i="20"/>
  <c r="AV131" i="20"/>
  <c r="AV34" i="20"/>
  <c r="AV176" i="20"/>
  <c r="AV167" i="20"/>
  <c r="AV48" i="20"/>
  <c r="AV10" i="20"/>
  <c r="AV100" i="20"/>
  <c r="AV86" i="20"/>
  <c r="AV125" i="20"/>
  <c r="AV120" i="20"/>
  <c r="AV123" i="20"/>
  <c r="AV12" i="20"/>
  <c r="AV186" i="20"/>
  <c r="AV179" i="20"/>
  <c r="AV161" i="20"/>
  <c r="AV183" i="20"/>
  <c r="AV185" i="20"/>
  <c r="AV178" i="20"/>
  <c r="AV92" i="20"/>
  <c r="AV151" i="20"/>
  <c r="AV136" i="20"/>
  <c r="AV166" i="20"/>
  <c r="AV192" i="20"/>
  <c r="AV154" i="20"/>
  <c r="AV70" i="20"/>
  <c r="AV60" i="20"/>
  <c r="AV44" i="20"/>
  <c r="AV114" i="20"/>
  <c r="AV6" i="20"/>
  <c r="AV195" i="20"/>
  <c r="AV105" i="20"/>
  <c r="AV165" i="20"/>
  <c r="AV16" i="20"/>
  <c r="AV71" i="20"/>
  <c r="AV137" i="20"/>
  <c r="AV122" i="20"/>
  <c r="AV64" i="20"/>
  <c r="AV181" i="20"/>
  <c r="AV25" i="20"/>
  <c r="AV93" i="20"/>
  <c r="AV107" i="20"/>
  <c r="AV141" i="20"/>
  <c r="AV37" i="20"/>
  <c r="AV72" i="20"/>
  <c r="AV175" i="20"/>
  <c r="AV172" i="20"/>
  <c r="AV187" i="20"/>
  <c r="AV88" i="20"/>
  <c r="AV67" i="20"/>
  <c r="AV97" i="20"/>
  <c r="AV21" i="20"/>
  <c r="AV74" i="20"/>
  <c r="AV53" i="20"/>
  <c r="AV124" i="20"/>
  <c r="AV43" i="20"/>
  <c r="AV15" i="20"/>
  <c r="AV111" i="20"/>
  <c r="AV23" i="20"/>
  <c r="AV38" i="20"/>
  <c r="AV81" i="20"/>
  <c r="AV33" i="20"/>
  <c r="AV13" i="20"/>
  <c r="AV155" i="20"/>
  <c r="AV138" i="20"/>
  <c r="AV189" i="20"/>
  <c r="AV152" i="20"/>
  <c r="AV103" i="20"/>
  <c r="AV59" i="20"/>
  <c r="AV132" i="20"/>
  <c r="AV191" i="20"/>
  <c r="AV17" i="20"/>
  <c r="AV20" i="20"/>
  <c r="AV150" i="20"/>
  <c r="AV73" i="20"/>
  <c r="AV68" i="20"/>
  <c r="AV101" i="20"/>
  <c r="AV115" i="20"/>
  <c r="AV61" i="20"/>
  <c r="AV142" i="20"/>
  <c r="AV173" i="20"/>
  <c r="AV9" i="20"/>
  <c r="AV196" i="20"/>
  <c r="AV199" i="20"/>
  <c r="AV171" i="20"/>
  <c r="AV145" i="20"/>
  <c r="AV198" i="20"/>
  <c r="AV148" i="20"/>
  <c r="AV85" i="20"/>
  <c r="AV182" i="20"/>
  <c r="AV174" i="20"/>
  <c r="AV31" i="20"/>
  <c r="AV146" i="20"/>
  <c r="AV170" i="20"/>
  <c r="AV112" i="20"/>
  <c r="AV163" i="20"/>
  <c r="AV135" i="20"/>
  <c r="AV26" i="20"/>
  <c r="AV27" i="20"/>
  <c r="AV128" i="20"/>
  <c r="AV98" i="20"/>
  <c r="AV39" i="20"/>
  <c r="AV177" i="20"/>
  <c r="AV11" i="20"/>
  <c r="AV65" i="20"/>
  <c r="AV76" i="20"/>
  <c r="AV159" i="20"/>
  <c r="AV147" i="20"/>
  <c r="AV77" i="20"/>
  <c r="AV82" i="20"/>
  <c r="AV197" i="20"/>
  <c r="AV63" i="20"/>
  <c r="AV129" i="20"/>
  <c r="AV66" i="20"/>
  <c r="AV104" i="20"/>
  <c r="AV45" i="20"/>
  <c r="AV42" i="20"/>
  <c r="AV69" i="20"/>
  <c r="AV80" i="20"/>
  <c r="AV41" i="20"/>
  <c r="AV35" i="20"/>
  <c r="AV47" i="20"/>
  <c r="AV168" i="20"/>
  <c r="AV149" i="20"/>
  <c r="AV119" i="20"/>
  <c r="AV79" i="20"/>
  <c r="AV94" i="20"/>
  <c r="AV140" i="20"/>
  <c r="AV87" i="20"/>
  <c r="AV96" i="20"/>
  <c r="AV156" i="20"/>
  <c r="AV180" i="20"/>
  <c r="AV106" i="20"/>
  <c r="AV188" i="20"/>
  <c r="AV91" i="20"/>
  <c r="AV24" i="20"/>
  <c r="AV22" i="20"/>
  <c r="AV116" i="20"/>
  <c r="AV46" i="20"/>
  <c r="AV19" i="20"/>
  <c r="AV84" i="20"/>
  <c r="AV133" i="20"/>
  <c r="AV55" i="20"/>
  <c r="AV50" i="20"/>
  <c r="AV162" i="20"/>
  <c r="AV51" i="20"/>
  <c r="AV52" i="20"/>
  <c r="AV190" i="20"/>
  <c r="AV160" i="20"/>
  <c r="AV134" i="20"/>
  <c r="AV143" i="20"/>
  <c r="AV153" i="20"/>
  <c r="AV56" i="20"/>
  <c r="AV158" i="20"/>
  <c r="AV102" i="20"/>
  <c r="AV126" i="20"/>
  <c r="AV108" i="20"/>
  <c r="AV57" i="20"/>
  <c r="AV89" i="20"/>
  <c r="AV7" i="20"/>
  <c r="AV127" i="20"/>
  <c r="AV193" i="20"/>
  <c r="AV30" i="20"/>
  <c r="AV95" i="20"/>
  <c r="AV40" i="20"/>
  <c r="AV8" i="20"/>
  <c r="AV110" i="20"/>
  <c r="AV144" i="20"/>
  <c r="AV194" i="20"/>
  <c r="AV28" i="20"/>
  <c r="BS4" i="3" l="1"/>
  <c r="BS4" i="21" s="1"/>
  <c r="AW4" i="20"/>
  <c r="AW77" i="20"/>
  <c r="AW21" i="20"/>
  <c r="AW106" i="20"/>
  <c r="AW146" i="20"/>
  <c r="AW123" i="20"/>
  <c r="AW54" i="20"/>
  <c r="AW119" i="20"/>
  <c r="AW105" i="20"/>
  <c r="AW128" i="20"/>
  <c r="AW65" i="20"/>
  <c r="AW111" i="20"/>
  <c r="AW162" i="20"/>
  <c r="AW43" i="20"/>
  <c r="AW130" i="20"/>
  <c r="AW166" i="20"/>
  <c r="AW51" i="20"/>
  <c r="AW87" i="20"/>
  <c r="AW143" i="20"/>
  <c r="AW96" i="20"/>
  <c r="AW82" i="20"/>
  <c r="AW98" i="20"/>
  <c r="AW132" i="20"/>
  <c r="AW10" i="20"/>
  <c r="AW13" i="20"/>
  <c r="AW180" i="20"/>
  <c r="AW50" i="20"/>
  <c r="AW60" i="20"/>
  <c r="AW73" i="20"/>
  <c r="AW137" i="20"/>
  <c r="AW38" i="20"/>
  <c r="AW7" i="20"/>
  <c r="AW35" i="20"/>
  <c r="AW100" i="20"/>
  <c r="AW164" i="20"/>
  <c r="AW161" i="20"/>
  <c r="AW80" i="20"/>
  <c r="AW199" i="20"/>
  <c r="AW9" i="20"/>
  <c r="AW88" i="20"/>
  <c r="AW76" i="20"/>
  <c r="AW156" i="20"/>
  <c r="AW135" i="20"/>
  <c r="AW126" i="20"/>
  <c r="AW30" i="20"/>
  <c r="AW23" i="20"/>
  <c r="AW131" i="20"/>
  <c r="AW49" i="20"/>
  <c r="AW108" i="20"/>
  <c r="AW168" i="20"/>
  <c r="AW74" i="20"/>
  <c r="AW148" i="20"/>
  <c r="AW91" i="20"/>
  <c r="AW103" i="20"/>
  <c r="AW167" i="20"/>
  <c r="AW190" i="20"/>
  <c r="AW147" i="20"/>
  <c r="AW102" i="20"/>
  <c r="AW52" i="20"/>
  <c r="AW115" i="20"/>
  <c r="AW8" i="20"/>
  <c r="AW84" i="20"/>
  <c r="AW63" i="20"/>
  <c r="AW191" i="20"/>
  <c r="AW48" i="20"/>
  <c r="AW158" i="20"/>
  <c r="AW114" i="20"/>
  <c r="AW22" i="20"/>
  <c r="AW68" i="20"/>
  <c r="AW185" i="20"/>
  <c r="AW78" i="20"/>
  <c r="AW120" i="20"/>
  <c r="AW174" i="20"/>
  <c r="AW72" i="20"/>
  <c r="AW20" i="20"/>
  <c r="AW186" i="20"/>
  <c r="AW45" i="20"/>
  <c r="AW92" i="20"/>
  <c r="AW189" i="20"/>
  <c r="AW71" i="20"/>
  <c r="AW170" i="20"/>
  <c r="AW153" i="20"/>
  <c r="AW173" i="20"/>
  <c r="AW94" i="20"/>
  <c r="AW28" i="20"/>
  <c r="AW150" i="20"/>
  <c r="AW37" i="20"/>
  <c r="AW6" i="20"/>
  <c r="AW64" i="20"/>
  <c r="AW193" i="20"/>
  <c r="AW109" i="20"/>
  <c r="AW14" i="20"/>
  <c r="AW196" i="20"/>
  <c r="AW58" i="20"/>
  <c r="AW40" i="20"/>
  <c r="AW184" i="20"/>
  <c r="AW117" i="20"/>
  <c r="AW155" i="20"/>
  <c r="AW57" i="20"/>
  <c r="AW183" i="20"/>
  <c r="AW194" i="20"/>
  <c r="AW159" i="20"/>
  <c r="AW157" i="20"/>
  <c r="AW29" i="20"/>
  <c r="AW95" i="20"/>
  <c r="AW197" i="20"/>
  <c r="AW118" i="20"/>
  <c r="AW85" i="20"/>
  <c r="AW182" i="20"/>
  <c r="AW53" i="20"/>
  <c r="AW154" i="20"/>
  <c r="AW99" i="20"/>
  <c r="AW160" i="20"/>
  <c r="AW46" i="20"/>
  <c r="AW62" i="20"/>
  <c r="AW107" i="20"/>
  <c r="AW151" i="20"/>
  <c r="AW66" i="20"/>
  <c r="AW142" i="20"/>
  <c r="AW39" i="20"/>
  <c r="AW31" i="20"/>
  <c r="AW12" i="20"/>
  <c r="AW149" i="20"/>
  <c r="AW42" i="20"/>
  <c r="AW125" i="20"/>
  <c r="AW70" i="20"/>
  <c r="AW165" i="20"/>
  <c r="AW110" i="20"/>
  <c r="AW56" i="20"/>
  <c r="AW145" i="20"/>
  <c r="AW176" i="20"/>
  <c r="AW25" i="20"/>
  <c r="AW175" i="20"/>
  <c r="AW136" i="20"/>
  <c r="AW55" i="20"/>
  <c r="AW41" i="20"/>
  <c r="AW16" i="20"/>
  <c r="AW15" i="20"/>
  <c r="AW121" i="20"/>
  <c r="AW138" i="20"/>
  <c r="AW179" i="20"/>
  <c r="AW139" i="20"/>
  <c r="AW86" i="20"/>
  <c r="AW34" i="20"/>
  <c r="AW144" i="20"/>
  <c r="AW59" i="20"/>
  <c r="AW127" i="20"/>
  <c r="AW124" i="20"/>
  <c r="AW26" i="20"/>
  <c r="AW113" i="20"/>
  <c r="AW129" i="20"/>
  <c r="AW104" i="20"/>
  <c r="AW93" i="20"/>
  <c r="AW67" i="20"/>
  <c r="AW171" i="20"/>
  <c r="AW133" i="20"/>
  <c r="AW75" i="20"/>
  <c r="AW81" i="20"/>
  <c r="AW192" i="20"/>
  <c r="AW172" i="20"/>
  <c r="AW24" i="20"/>
  <c r="AW61" i="20"/>
  <c r="AW90" i="20"/>
  <c r="AW122" i="20"/>
  <c r="AW36" i="20"/>
  <c r="AW198" i="20"/>
  <c r="AW140" i="20"/>
  <c r="AW47" i="20"/>
  <c r="AW17" i="20"/>
  <c r="AW79" i="20"/>
  <c r="AW178" i="20"/>
  <c r="AW112" i="20"/>
  <c r="AW141" i="20"/>
  <c r="AW27" i="20"/>
  <c r="AW19" i="20"/>
  <c r="AW181" i="20"/>
  <c r="AW163" i="20"/>
  <c r="AW97" i="20"/>
  <c r="AW187" i="20"/>
  <c r="AW32" i="20"/>
  <c r="AW101" i="20"/>
  <c r="AW83" i="20"/>
  <c r="AW152" i="20"/>
  <c r="AW116" i="20"/>
  <c r="AW69" i="20"/>
  <c r="AW11" i="20"/>
  <c r="AW177" i="20"/>
  <c r="AW18" i="20"/>
  <c r="AW134" i="20"/>
  <c r="AW89" i="20"/>
  <c r="AW195" i="20"/>
  <c r="AW169" i="20"/>
  <c r="AW44" i="20"/>
  <c r="AW33" i="20"/>
  <c r="AW188" i="20"/>
  <c r="BT3" i="3" l="1"/>
  <c r="BT3" i="21" s="1"/>
  <c r="AX4" i="20"/>
  <c r="AX178" i="20"/>
  <c r="AX44" i="20"/>
  <c r="AX15" i="20"/>
  <c r="AX199" i="20"/>
  <c r="AX63" i="20"/>
  <c r="AX12" i="20"/>
  <c r="AX93" i="20"/>
  <c r="AX29" i="20"/>
  <c r="AX113" i="20"/>
  <c r="AX53" i="20"/>
  <c r="AX121" i="20"/>
  <c r="AX150" i="20"/>
  <c r="AX100" i="20"/>
  <c r="AX142" i="20"/>
  <c r="AX81" i="20"/>
  <c r="AX131" i="20"/>
  <c r="AX28" i="20"/>
  <c r="AX108" i="20"/>
  <c r="AX171" i="20"/>
  <c r="AX55" i="20"/>
  <c r="AX61" i="20"/>
  <c r="AX162" i="20"/>
  <c r="AX120" i="20"/>
  <c r="AX184" i="20"/>
  <c r="AX126" i="20"/>
  <c r="AX177" i="20"/>
  <c r="AX173" i="20"/>
  <c r="AX88" i="20"/>
  <c r="AX117" i="20"/>
  <c r="AX159" i="20"/>
  <c r="AX14" i="20"/>
  <c r="AX138" i="20"/>
  <c r="AX57" i="20"/>
  <c r="AX45" i="20"/>
  <c r="AX95" i="20"/>
  <c r="AX25" i="20"/>
  <c r="AX82" i="20"/>
  <c r="AX20" i="20"/>
  <c r="AX103" i="20"/>
  <c r="AX114" i="20"/>
  <c r="AX59" i="20"/>
  <c r="AX71" i="20"/>
  <c r="AX85" i="20"/>
  <c r="AX123" i="20"/>
  <c r="AX119" i="20"/>
  <c r="AX35" i="20"/>
  <c r="AX56" i="20"/>
  <c r="AX183" i="20"/>
  <c r="AX92" i="20"/>
  <c r="AX68" i="20"/>
  <c r="AX147" i="20"/>
  <c r="AX176" i="20"/>
  <c r="AX16" i="20"/>
  <c r="AX66" i="20"/>
  <c r="AX198" i="20"/>
  <c r="AX116" i="20"/>
  <c r="AX109" i="20"/>
  <c r="AX62" i="20"/>
  <c r="AX122" i="20"/>
  <c r="AX51" i="20"/>
  <c r="AX185" i="20"/>
  <c r="AX65" i="20"/>
  <c r="AX104" i="20"/>
  <c r="AX169" i="20"/>
  <c r="AX134" i="20"/>
  <c r="AX7" i="20"/>
  <c r="AX33" i="20"/>
  <c r="AX137" i="20"/>
  <c r="AX157" i="20"/>
  <c r="AX186" i="20"/>
  <c r="AX70" i="20"/>
  <c r="AX69" i="20"/>
  <c r="AX43" i="20"/>
  <c r="AX67" i="20"/>
  <c r="AX94" i="20"/>
  <c r="AX87" i="20"/>
  <c r="AX30" i="20"/>
  <c r="AX79" i="20"/>
  <c r="AX130" i="20"/>
  <c r="AX128" i="20"/>
  <c r="AX73" i="20"/>
  <c r="AX170" i="20"/>
  <c r="AX76" i="20"/>
  <c r="AX40" i="20"/>
  <c r="AX187" i="20"/>
  <c r="AX21" i="20"/>
  <c r="AX135" i="20"/>
  <c r="AX166" i="20"/>
  <c r="AX37" i="20"/>
  <c r="AX48" i="20"/>
  <c r="AX196" i="20"/>
  <c r="AX18" i="20"/>
  <c r="AX136" i="20"/>
  <c r="AX32" i="20"/>
  <c r="AX112" i="20"/>
  <c r="AX26" i="20"/>
  <c r="AX23" i="20"/>
  <c r="AX164" i="20"/>
  <c r="AX86" i="20"/>
  <c r="AX168" i="20"/>
  <c r="AX127" i="20"/>
  <c r="AX192" i="20"/>
  <c r="AX145" i="20"/>
  <c r="AX96" i="20"/>
  <c r="AX190" i="20"/>
  <c r="AX163" i="20"/>
  <c r="AX90" i="20"/>
  <c r="AX148" i="20"/>
  <c r="AX11" i="20"/>
  <c r="AX144" i="20"/>
  <c r="AX8" i="20"/>
  <c r="AX106" i="20"/>
  <c r="AX188" i="20"/>
  <c r="AX151" i="20"/>
  <c r="AX153" i="20"/>
  <c r="AX91" i="20"/>
  <c r="AX89" i="20"/>
  <c r="AX181" i="20"/>
  <c r="AX179" i="20"/>
  <c r="AX143" i="20"/>
  <c r="AX105" i="20"/>
  <c r="AX140" i="20"/>
  <c r="AX9" i="20"/>
  <c r="AX46" i="20"/>
  <c r="AX39" i="20"/>
  <c r="AX6" i="20"/>
  <c r="AX154" i="20"/>
  <c r="AX60" i="20"/>
  <c r="AX174" i="20"/>
  <c r="AX165" i="20"/>
  <c r="AX74" i="20"/>
  <c r="AX78" i="20"/>
  <c r="AX152" i="20"/>
  <c r="AX75" i="20"/>
  <c r="AX77" i="20"/>
  <c r="AX58" i="20"/>
  <c r="AX129" i="20"/>
  <c r="AX99" i="20"/>
  <c r="AX83" i="20"/>
  <c r="AX167" i="20"/>
  <c r="AX156" i="20"/>
  <c r="AX24" i="20"/>
  <c r="AX17" i="20"/>
  <c r="AX132" i="20"/>
  <c r="AX182" i="20"/>
  <c r="AX191" i="20"/>
  <c r="AX97" i="20"/>
  <c r="AX49" i="20"/>
  <c r="AX42" i="20"/>
  <c r="AX125" i="20"/>
  <c r="AX133" i="20"/>
  <c r="AX80" i="20"/>
  <c r="AX31" i="20"/>
  <c r="AX180" i="20"/>
  <c r="AX98" i="20"/>
  <c r="AX194" i="20"/>
  <c r="AX155" i="20"/>
  <c r="AX50" i="20"/>
  <c r="AX10" i="20"/>
  <c r="AX175" i="20"/>
  <c r="AX149" i="20"/>
  <c r="AX195" i="20"/>
  <c r="AX22" i="20"/>
  <c r="AX54" i="20"/>
  <c r="AX36" i="20"/>
  <c r="AX27" i="20"/>
  <c r="AX84" i="20"/>
  <c r="AX64" i="20"/>
  <c r="AX19" i="20"/>
  <c r="AX118" i="20"/>
  <c r="AX13" i="20"/>
  <c r="AX111" i="20"/>
  <c r="AX102" i="20"/>
  <c r="AX161" i="20"/>
  <c r="AX110" i="20"/>
  <c r="AX34" i="20"/>
  <c r="AX141" i="20"/>
  <c r="AX197" i="20"/>
  <c r="AX101" i="20"/>
  <c r="AX146" i="20"/>
  <c r="AX172" i="20"/>
  <c r="AX193" i="20"/>
  <c r="AX139" i="20"/>
  <c r="AX47" i="20"/>
  <c r="AX158" i="20"/>
  <c r="AX124" i="20"/>
  <c r="AX160" i="20"/>
  <c r="AX52" i="20"/>
  <c r="AX41" i="20"/>
  <c r="AX189" i="20"/>
  <c r="AX107" i="20"/>
  <c r="AX38" i="20"/>
  <c r="AX115" i="20"/>
  <c r="AX72" i="20"/>
  <c r="BT4" i="3" l="1"/>
  <c r="BT4" i="21" s="1"/>
  <c r="AY4" i="20"/>
  <c r="AY100" i="20"/>
  <c r="AY187" i="20"/>
  <c r="AY153" i="20"/>
  <c r="AY33" i="20"/>
  <c r="AY194" i="20"/>
  <c r="AY32" i="20"/>
  <c r="AY161" i="20"/>
  <c r="AY183" i="20"/>
  <c r="AY132" i="20"/>
  <c r="AY44" i="20"/>
  <c r="AY86" i="20"/>
  <c r="AY52" i="20"/>
  <c r="AY17" i="20"/>
  <c r="AY166" i="20"/>
  <c r="AY142" i="20"/>
  <c r="AY136" i="20"/>
  <c r="AY103" i="20"/>
  <c r="AY90" i="20"/>
  <c r="AY152" i="20"/>
  <c r="AY28" i="20"/>
  <c r="AY190" i="20"/>
  <c r="AY84" i="20"/>
  <c r="AY108" i="20"/>
  <c r="AY154" i="20"/>
  <c r="AY191" i="20"/>
  <c r="AY174" i="20"/>
  <c r="AY113" i="20"/>
  <c r="AY68" i="20"/>
  <c r="AY81" i="20"/>
  <c r="AY80" i="20"/>
  <c r="AY76" i="20"/>
  <c r="AY144" i="20"/>
  <c r="AY157" i="20"/>
  <c r="AY165" i="20"/>
  <c r="AY169" i="20"/>
  <c r="AY93" i="20"/>
  <c r="AY195" i="20"/>
  <c r="AY85" i="20"/>
  <c r="AY24" i="20"/>
  <c r="AY53" i="20"/>
  <c r="AY148" i="20"/>
  <c r="AY126" i="20"/>
  <c r="AY34" i="20"/>
  <c r="AY92" i="20"/>
  <c r="AY115" i="20"/>
  <c r="AY46" i="20"/>
  <c r="AY45" i="20"/>
  <c r="AY173" i="20"/>
  <c r="AY88" i="20"/>
  <c r="AY106" i="20"/>
  <c r="AY97" i="20"/>
  <c r="AY196" i="20"/>
  <c r="AY176" i="20"/>
  <c r="AY137" i="20"/>
  <c r="AY110" i="20"/>
  <c r="AY38" i="20"/>
  <c r="AY20" i="20"/>
  <c r="AY151" i="20"/>
  <c r="AY22" i="20"/>
  <c r="AY199" i="20"/>
  <c r="AY135" i="20"/>
  <c r="AY124" i="20"/>
  <c r="AY63" i="20"/>
  <c r="AY75" i="20"/>
  <c r="AY99" i="20"/>
  <c r="AY59" i="20"/>
  <c r="AY112" i="20"/>
  <c r="AY146" i="20"/>
  <c r="AY61" i="20"/>
  <c r="AY26" i="20"/>
  <c r="AY170" i="20"/>
  <c r="AY155" i="20"/>
  <c r="AY62" i="20"/>
  <c r="AY107" i="20"/>
  <c r="AY131" i="20"/>
  <c r="AY198" i="20"/>
  <c r="AY117" i="20"/>
  <c r="AY51" i="20"/>
  <c r="AY48" i="20"/>
  <c r="AY29" i="20"/>
  <c r="AY158" i="20"/>
  <c r="AY78" i="20"/>
  <c r="AY13" i="20"/>
  <c r="AY57" i="20"/>
  <c r="AY149" i="20"/>
  <c r="AY49" i="20"/>
  <c r="AY186" i="20"/>
  <c r="AY54" i="20"/>
  <c r="AY41" i="20"/>
  <c r="AY128" i="20"/>
  <c r="AY18" i="20"/>
  <c r="AY134" i="20"/>
  <c r="AY70" i="20"/>
  <c r="AY156" i="20"/>
  <c r="AY179" i="20"/>
  <c r="AY6" i="20"/>
  <c r="AY98" i="20"/>
  <c r="AY37" i="20"/>
  <c r="AY91" i="20"/>
  <c r="AY30" i="20"/>
  <c r="AY171" i="20"/>
  <c r="AY109" i="20"/>
  <c r="AY172" i="20"/>
  <c r="AY39" i="20"/>
  <c r="AY143" i="20"/>
  <c r="AY182" i="20"/>
  <c r="AY11" i="20"/>
  <c r="AY73" i="20"/>
  <c r="AY12" i="20"/>
  <c r="AY125" i="20"/>
  <c r="AY181" i="20"/>
  <c r="AY60" i="20"/>
  <c r="AY167" i="20"/>
  <c r="AY168" i="20"/>
  <c r="AY77" i="20"/>
  <c r="AY185" i="20"/>
  <c r="AY58" i="20"/>
  <c r="AY72" i="20"/>
  <c r="AY163" i="20"/>
  <c r="AY121" i="20"/>
  <c r="AY67" i="20"/>
  <c r="AY101" i="20"/>
  <c r="AY43" i="20"/>
  <c r="AY82" i="20"/>
  <c r="AY87" i="20"/>
  <c r="AY10" i="20"/>
  <c r="AY42" i="20"/>
  <c r="AY150" i="20"/>
  <c r="AY35" i="20"/>
  <c r="AY180" i="20"/>
  <c r="AY178" i="20"/>
  <c r="AY69" i="20"/>
  <c r="AY31" i="20"/>
  <c r="AY184" i="20"/>
  <c r="AY95" i="20"/>
  <c r="AY25" i="20"/>
  <c r="AY164" i="20"/>
  <c r="AY14" i="20"/>
  <c r="AY55" i="20"/>
  <c r="AY123" i="20"/>
  <c r="AY40" i="20"/>
  <c r="AY66" i="20"/>
  <c r="AY193" i="20"/>
  <c r="AY119" i="20"/>
  <c r="AY56" i="20"/>
  <c r="AY74" i="20"/>
  <c r="AY130" i="20"/>
  <c r="AY162" i="20"/>
  <c r="AY189" i="20"/>
  <c r="AY177" i="20"/>
  <c r="AY175" i="20"/>
  <c r="AY9" i="20"/>
  <c r="AY89" i="20"/>
  <c r="AY145" i="20"/>
  <c r="AY16" i="20"/>
  <c r="AY19" i="20"/>
  <c r="AY139" i="20"/>
  <c r="AY133" i="20"/>
  <c r="AY79" i="20"/>
  <c r="AY129" i="20"/>
  <c r="AY118" i="20"/>
  <c r="AY104" i="20"/>
  <c r="AY111" i="20"/>
  <c r="AY27" i="20"/>
  <c r="AY21" i="20"/>
  <c r="AY71" i="20"/>
  <c r="AY83" i="20"/>
  <c r="AY23" i="20"/>
  <c r="AY15" i="20"/>
  <c r="AY8" i="20"/>
  <c r="AY159" i="20"/>
  <c r="AY122" i="20"/>
  <c r="AY120" i="20"/>
  <c r="AY188" i="20"/>
  <c r="AY138" i="20"/>
  <c r="AY65" i="20"/>
  <c r="AY64" i="20"/>
  <c r="AY160" i="20"/>
  <c r="AY147" i="20"/>
  <c r="AY50" i="20"/>
  <c r="AY105" i="20"/>
  <c r="AY102" i="20"/>
  <c r="AY192" i="20"/>
  <c r="AY36" i="20"/>
  <c r="AY197" i="20"/>
  <c r="AY7" i="20"/>
  <c r="AY114" i="20"/>
  <c r="AY116" i="20"/>
  <c r="AY127" i="20"/>
  <c r="AY47" i="20"/>
  <c r="AY96" i="20"/>
  <c r="AY141" i="20"/>
  <c r="AY140" i="20"/>
  <c r="AY94" i="20"/>
  <c r="BU3" i="3" l="1"/>
  <c r="BU3" i="21" s="1"/>
  <c r="AZ4" i="20"/>
  <c r="AZ58" i="20"/>
  <c r="AZ70" i="20"/>
  <c r="AZ8" i="20"/>
  <c r="AZ60" i="20"/>
  <c r="AZ192" i="20"/>
  <c r="AZ163" i="20"/>
  <c r="AZ17" i="20"/>
  <c r="AZ10" i="20"/>
  <c r="AZ107" i="20"/>
  <c r="AZ124" i="20"/>
  <c r="AZ125" i="20"/>
  <c r="AZ19" i="20"/>
  <c r="AZ187" i="20"/>
  <c r="AZ199" i="20"/>
  <c r="AZ113" i="20"/>
  <c r="AZ77" i="20"/>
  <c r="AZ36" i="20"/>
  <c r="AZ97" i="20"/>
  <c r="AZ175" i="20"/>
  <c r="AZ68" i="20"/>
  <c r="AZ91" i="20"/>
  <c r="AZ195" i="20"/>
  <c r="AZ139" i="20"/>
  <c r="AZ106" i="20"/>
  <c r="AZ164" i="20"/>
  <c r="AZ134" i="20"/>
  <c r="AZ130" i="20"/>
  <c r="AZ102" i="20"/>
  <c r="AZ147" i="20"/>
  <c r="AZ49" i="20"/>
  <c r="AZ151" i="20"/>
  <c r="AZ55" i="20"/>
  <c r="AZ38" i="20"/>
  <c r="AZ22" i="20"/>
  <c r="AZ162" i="20"/>
  <c r="AZ74" i="20"/>
  <c r="AZ31" i="20"/>
  <c r="AZ141" i="20"/>
  <c r="AZ92" i="20"/>
  <c r="AZ96" i="20"/>
  <c r="AZ65" i="20"/>
  <c r="AZ35" i="20"/>
  <c r="AZ75" i="20"/>
  <c r="AZ78" i="20"/>
  <c r="AZ33" i="20"/>
  <c r="AZ69" i="20"/>
  <c r="AZ159" i="20"/>
  <c r="AZ63" i="20"/>
  <c r="AZ188" i="20"/>
  <c r="AZ39" i="20"/>
  <c r="AZ64" i="20"/>
  <c r="AZ167" i="20"/>
  <c r="AZ181" i="20"/>
  <c r="AZ155" i="20"/>
  <c r="AZ18" i="20"/>
  <c r="AZ42" i="20"/>
  <c r="AZ100" i="20"/>
  <c r="AZ84" i="20"/>
  <c r="AZ53" i="20"/>
  <c r="AZ29" i="20"/>
  <c r="AZ144" i="20"/>
  <c r="AZ137" i="20"/>
  <c r="AZ14" i="20"/>
  <c r="AZ154" i="20"/>
  <c r="AZ198" i="20"/>
  <c r="AZ48" i="20"/>
  <c r="AZ104" i="20"/>
  <c r="AZ153" i="20"/>
  <c r="AZ126" i="20"/>
  <c r="AZ52" i="20"/>
  <c r="AZ47" i="20"/>
  <c r="AZ149" i="20"/>
  <c r="AZ171" i="20"/>
  <c r="AZ174" i="20"/>
  <c r="AZ87" i="20"/>
  <c r="AZ158" i="20"/>
  <c r="AZ145" i="20"/>
  <c r="AZ165" i="20"/>
  <c r="AZ105" i="20"/>
  <c r="AZ194" i="20"/>
  <c r="AZ178" i="20"/>
  <c r="AZ170" i="20"/>
  <c r="AZ114" i="20"/>
  <c r="AZ193" i="20"/>
  <c r="AZ79" i="20"/>
  <c r="AZ120" i="20"/>
  <c r="AZ117" i="20"/>
  <c r="AZ80" i="20"/>
  <c r="AZ136" i="20"/>
  <c r="AZ108" i="20"/>
  <c r="AZ40" i="20"/>
  <c r="AZ110" i="20"/>
  <c r="AZ94" i="20"/>
  <c r="AZ157" i="20"/>
  <c r="AZ119" i="20"/>
  <c r="AZ172" i="20"/>
  <c r="AZ128" i="20"/>
  <c r="AZ166" i="20"/>
  <c r="AZ99" i="20"/>
  <c r="AZ116" i="20"/>
  <c r="AZ45" i="20"/>
  <c r="AZ51" i="20"/>
  <c r="AZ57" i="20"/>
  <c r="AZ101" i="20"/>
  <c r="AZ140" i="20"/>
  <c r="AZ61" i="20"/>
  <c r="AZ25" i="20"/>
  <c r="AZ129" i="20"/>
  <c r="AZ148" i="20"/>
  <c r="AZ50" i="20"/>
  <c r="AZ28" i="20"/>
  <c r="AZ118" i="20"/>
  <c r="AZ34" i="20"/>
  <c r="AZ191" i="20"/>
  <c r="AZ13" i="20"/>
  <c r="AZ183" i="20"/>
  <c r="AZ184" i="20"/>
  <c r="AZ30" i="20"/>
  <c r="AZ98" i="20"/>
  <c r="AZ168" i="20"/>
  <c r="AZ169" i="20"/>
  <c r="AZ173" i="20"/>
  <c r="AZ180" i="20"/>
  <c r="AZ7" i="20"/>
  <c r="AZ15" i="20"/>
  <c r="AZ12" i="20"/>
  <c r="AZ142" i="20"/>
  <c r="AZ190" i="20"/>
  <c r="AZ46" i="20"/>
  <c r="AZ32" i="20"/>
  <c r="AZ177" i="20"/>
  <c r="AZ41" i="20"/>
  <c r="AZ81" i="20"/>
  <c r="AZ150" i="20"/>
  <c r="AZ27" i="20"/>
  <c r="AZ156" i="20"/>
  <c r="AZ88" i="20"/>
  <c r="AZ16" i="20"/>
  <c r="AZ20" i="20"/>
  <c r="AZ66" i="20"/>
  <c r="AZ43" i="20"/>
  <c r="AZ21" i="20"/>
  <c r="AZ152" i="20"/>
  <c r="AZ82" i="20"/>
  <c r="AZ179" i="20"/>
  <c r="AZ176" i="20"/>
  <c r="AZ90" i="20"/>
  <c r="AZ11" i="20"/>
  <c r="AZ62" i="20"/>
  <c r="AZ37" i="20"/>
  <c r="AZ67" i="20"/>
  <c r="AZ189" i="20"/>
  <c r="AZ132" i="20"/>
  <c r="AZ160" i="20"/>
  <c r="AZ85" i="20"/>
  <c r="AZ56" i="20"/>
  <c r="AZ161" i="20"/>
  <c r="AZ71" i="20"/>
  <c r="AZ72" i="20"/>
  <c r="AZ112" i="20"/>
  <c r="AZ135" i="20"/>
  <c r="AZ196" i="20"/>
  <c r="AZ186" i="20"/>
  <c r="AZ182" i="20"/>
  <c r="AZ73" i="20"/>
  <c r="AZ133" i="20"/>
  <c r="AZ122" i="20"/>
  <c r="AZ6" i="20"/>
  <c r="AZ86" i="20"/>
  <c r="AZ26" i="20"/>
  <c r="AZ123" i="20"/>
  <c r="AZ24" i="20"/>
  <c r="AZ93" i="20"/>
  <c r="AZ146" i="20"/>
  <c r="AZ83" i="20"/>
  <c r="AZ59" i="20"/>
  <c r="AZ143" i="20"/>
  <c r="AZ95" i="20"/>
  <c r="AZ111" i="20"/>
  <c r="AZ121" i="20"/>
  <c r="AZ103" i="20"/>
  <c r="AZ109" i="20"/>
  <c r="AZ76" i="20"/>
  <c r="AZ138" i="20"/>
  <c r="AZ9" i="20"/>
  <c r="AZ54" i="20"/>
  <c r="AZ131" i="20"/>
  <c r="AZ197" i="20"/>
  <c r="AZ89" i="20"/>
  <c r="AZ127" i="20"/>
  <c r="AZ185" i="20"/>
  <c r="AZ44" i="20"/>
  <c r="AZ115" i="20"/>
  <c r="AZ23" i="20"/>
  <c r="BU4" i="3" l="1"/>
  <c r="BU4" i="21" s="1"/>
  <c r="BA4" i="20"/>
  <c r="BA41" i="20"/>
  <c r="BA145" i="20"/>
  <c r="BA78" i="20"/>
  <c r="BA34" i="20"/>
  <c r="BA24" i="20"/>
  <c r="BA67" i="20"/>
  <c r="BA126" i="20"/>
  <c r="BA137" i="20"/>
  <c r="BA135" i="20"/>
  <c r="BA36" i="20"/>
  <c r="BA128" i="20"/>
  <c r="BA184" i="20"/>
  <c r="BA91" i="20"/>
  <c r="BA114" i="20"/>
  <c r="BA170" i="20"/>
  <c r="BA181" i="20"/>
  <c r="BA80" i="20"/>
  <c r="BA17" i="20"/>
  <c r="BA107" i="20"/>
  <c r="BA97" i="20"/>
  <c r="BA168" i="20"/>
  <c r="BA6" i="20"/>
  <c r="BA136" i="20"/>
  <c r="BA28" i="20"/>
  <c r="BA162" i="20"/>
  <c r="BA194" i="20"/>
  <c r="BA75" i="20"/>
  <c r="BA51" i="20"/>
  <c r="BA23" i="20"/>
  <c r="BA158" i="20"/>
  <c r="BA16" i="20"/>
  <c r="BA94" i="20"/>
  <c r="BA61" i="20"/>
  <c r="BA131" i="20"/>
  <c r="BA44" i="20"/>
  <c r="BA106" i="20"/>
  <c r="BA120" i="20"/>
  <c r="BA159" i="20"/>
  <c r="BA109" i="20"/>
  <c r="BA116" i="20"/>
  <c r="BA192" i="20"/>
  <c r="BA8" i="20"/>
  <c r="BA12" i="20"/>
  <c r="BA62" i="20"/>
  <c r="BA74" i="20"/>
  <c r="BA59" i="20"/>
  <c r="BA127" i="20"/>
  <c r="BA21" i="20"/>
  <c r="BA20" i="20"/>
  <c r="BA119" i="20"/>
  <c r="BA105" i="20"/>
  <c r="BA115" i="20"/>
  <c r="BA37" i="20"/>
  <c r="BA82" i="20"/>
  <c r="BA199" i="20"/>
  <c r="BA31" i="20"/>
  <c r="BA13" i="20"/>
  <c r="BA166" i="20"/>
  <c r="BA140" i="20"/>
  <c r="BA154" i="20"/>
  <c r="BA125" i="20"/>
  <c r="BA150" i="20"/>
  <c r="BA60" i="20"/>
  <c r="BA30" i="20"/>
  <c r="BA79" i="20"/>
  <c r="BA90" i="20"/>
  <c r="BA129" i="20"/>
  <c r="BA9" i="20"/>
  <c r="BA49" i="20"/>
  <c r="BA178" i="20"/>
  <c r="BA72" i="20"/>
  <c r="BA124" i="20"/>
  <c r="BA111" i="20"/>
  <c r="BA151" i="20"/>
  <c r="BA33" i="20"/>
  <c r="BA110" i="20"/>
  <c r="BA143" i="20"/>
  <c r="BA146" i="20"/>
  <c r="BA147" i="20"/>
  <c r="BA19" i="20"/>
  <c r="BA117" i="20"/>
  <c r="BA139" i="20"/>
  <c r="BA193" i="20"/>
  <c r="BA11" i="20"/>
  <c r="BA68" i="20"/>
  <c r="BA81" i="20"/>
  <c r="BA63" i="20"/>
  <c r="BA198" i="20"/>
  <c r="BA88" i="20"/>
  <c r="BA99" i="20"/>
  <c r="BA123" i="20"/>
  <c r="BA179" i="20"/>
  <c r="BA35" i="20"/>
  <c r="BA160" i="20"/>
  <c r="BA39" i="20"/>
  <c r="BA141" i="20"/>
  <c r="BA171" i="20"/>
  <c r="BA54" i="20"/>
  <c r="BA76" i="20"/>
  <c r="BA83" i="20"/>
  <c r="BA190" i="20"/>
  <c r="BA148" i="20"/>
  <c r="BA98" i="20"/>
  <c r="BA156" i="20"/>
  <c r="BA132" i="20"/>
  <c r="BA73" i="20"/>
  <c r="BA187" i="20"/>
  <c r="BA89" i="20"/>
  <c r="BA118" i="20"/>
  <c r="BA172" i="20"/>
  <c r="BA50" i="20"/>
  <c r="BA149" i="20"/>
  <c r="BA40" i="20"/>
  <c r="BA42" i="20"/>
  <c r="BA186" i="20"/>
  <c r="BA169" i="20"/>
  <c r="BA29" i="20"/>
  <c r="BA144" i="20"/>
  <c r="BA182" i="20"/>
  <c r="BA65" i="20"/>
  <c r="BA195" i="20"/>
  <c r="BA191" i="20"/>
  <c r="BA164" i="20"/>
  <c r="BA173" i="20"/>
  <c r="BA165" i="20"/>
  <c r="BA47" i="20"/>
  <c r="BA133" i="20"/>
  <c r="BA53" i="20"/>
  <c r="BA175" i="20"/>
  <c r="BA15" i="20"/>
  <c r="BA134" i="20"/>
  <c r="BA142" i="20"/>
  <c r="BA157" i="20"/>
  <c r="BA26" i="20"/>
  <c r="BA161" i="20"/>
  <c r="BA48" i="20"/>
  <c r="BA71" i="20"/>
  <c r="BA77" i="20"/>
  <c r="BA58" i="20"/>
  <c r="BA104" i="20"/>
  <c r="BA27" i="20"/>
  <c r="BA113" i="20"/>
  <c r="BA163" i="20"/>
  <c r="BA167" i="20"/>
  <c r="BA122" i="20"/>
  <c r="BA18" i="20"/>
  <c r="BA177" i="20"/>
  <c r="BA84" i="20"/>
  <c r="BA130" i="20"/>
  <c r="BA57" i="20"/>
  <c r="BA153" i="20"/>
  <c r="BA52" i="20"/>
  <c r="BA138" i="20"/>
  <c r="BA176" i="20"/>
  <c r="BA188" i="20"/>
  <c r="W4" i="3"/>
  <c r="BA14" i="20"/>
  <c r="BA87" i="20"/>
  <c r="BA85" i="20"/>
  <c r="BA155" i="20"/>
  <c r="BA43" i="20"/>
  <c r="BA66" i="20"/>
  <c r="BA56" i="20"/>
  <c r="BA174" i="20"/>
  <c r="BA55" i="20"/>
  <c r="BA189" i="20"/>
  <c r="BA22" i="20"/>
  <c r="BA103" i="20"/>
  <c r="BA121" i="20"/>
  <c r="BA38" i="20"/>
  <c r="BA32" i="20"/>
  <c r="BA92" i="20"/>
  <c r="BA69" i="20"/>
  <c r="BA25" i="20"/>
  <c r="BA96" i="20"/>
  <c r="BA102" i="20"/>
  <c r="BA112" i="20"/>
  <c r="BA180" i="20"/>
  <c r="BA95" i="20"/>
  <c r="BA101" i="20"/>
  <c r="BA93" i="20"/>
  <c r="BA7" i="20"/>
  <c r="BA10" i="20"/>
  <c r="BA86" i="20"/>
  <c r="BA152" i="20"/>
  <c r="BA46" i="20"/>
  <c r="BA45" i="20"/>
  <c r="BA108" i="20"/>
  <c r="BA183" i="20"/>
  <c r="BA70" i="20"/>
  <c r="BA185" i="20"/>
  <c r="BA197" i="20"/>
  <c r="BA64" i="20"/>
  <c r="BA100" i="20"/>
  <c r="BA196" i="20"/>
  <c r="W4" i="21" l="1"/>
  <c r="BB4" i="20"/>
  <c r="BB183" i="20"/>
  <c r="BB105" i="20"/>
  <c r="BB39" i="20"/>
  <c r="BB139" i="20"/>
  <c r="BB128" i="20"/>
  <c r="BB89" i="20"/>
  <c r="BB83" i="20"/>
  <c r="BB11" i="20"/>
  <c r="BB36" i="20"/>
  <c r="BB129" i="20"/>
  <c r="BB192" i="20"/>
  <c r="BB18" i="20"/>
  <c r="BB8" i="20"/>
  <c r="BB71" i="20"/>
  <c r="BB107" i="20"/>
  <c r="BB119" i="20"/>
  <c r="BB190" i="20"/>
  <c r="BB29" i="20"/>
  <c r="BB73" i="20"/>
  <c r="BB101" i="20"/>
  <c r="BB70" i="20"/>
  <c r="BB172" i="20"/>
  <c r="BB80" i="20"/>
  <c r="BB108" i="20"/>
  <c r="BB162" i="20"/>
  <c r="BB78" i="20"/>
  <c r="BB117" i="20"/>
  <c r="BB166" i="20"/>
  <c r="BB104" i="20"/>
  <c r="BB52" i="20"/>
  <c r="BB49" i="20"/>
  <c r="BB118" i="20"/>
  <c r="BB186" i="20"/>
  <c r="BB91" i="20"/>
  <c r="BB115" i="20"/>
  <c r="BB57" i="20"/>
  <c r="BB15" i="20"/>
  <c r="BB40" i="20"/>
  <c r="BB169" i="20"/>
  <c r="BB187" i="20"/>
  <c r="BB35" i="20"/>
  <c r="BB100" i="20"/>
  <c r="BB176" i="20"/>
  <c r="BB174" i="20"/>
  <c r="BB147" i="20"/>
  <c r="BB51" i="20"/>
  <c r="BB97" i="20"/>
  <c r="BB79" i="20"/>
  <c r="BB195" i="20"/>
  <c r="BB165" i="20"/>
  <c r="BB103" i="20"/>
  <c r="BB161" i="20"/>
  <c r="BB184" i="20"/>
  <c r="BB144" i="20"/>
  <c r="BB63" i="20"/>
  <c r="BB54" i="20"/>
  <c r="BB77" i="20"/>
  <c r="BB151" i="20"/>
  <c r="BB9" i="20"/>
  <c r="BB164" i="20"/>
  <c r="BB23" i="20"/>
  <c r="BB179" i="20"/>
  <c r="BB132" i="20"/>
  <c r="BB96" i="20"/>
  <c r="BB158" i="20"/>
  <c r="BB25" i="20"/>
  <c r="BB88" i="20"/>
  <c r="BB31" i="20"/>
  <c r="BB168" i="20"/>
  <c r="BB177" i="20"/>
  <c r="BB121" i="20"/>
  <c r="BB68" i="20"/>
  <c r="BB142" i="20"/>
  <c r="BB197" i="20"/>
  <c r="BB111" i="20"/>
  <c r="BB149" i="20"/>
  <c r="BB175" i="20"/>
  <c r="BB137" i="20"/>
  <c r="BB6" i="20"/>
  <c r="BB130" i="20"/>
  <c r="BB24" i="20"/>
  <c r="BB87" i="20"/>
  <c r="BB140" i="20"/>
  <c r="BB32" i="20"/>
  <c r="BB13" i="20"/>
  <c r="BB48" i="20"/>
  <c r="BB45" i="20"/>
  <c r="BB160" i="20"/>
  <c r="BB81" i="20"/>
  <c r="BB146" i="20"/>
  <c r="BB61" i="20"/>
  <c r="BB135" i="20"/>
  <c r="BB84" i="20"/>
  <c r="BB106" i="20"/>
  <c r="BB95" i="20"/>
  <c r="BB120" i="20"/>
  <c r="BB110" i="20"/>
  <c r="BB182" i="20"/>
  <c r="BB30" i="20"/>
  <c r="BB196" i="20"/>
  <c r="BB27" i="20"/>
  <c r="BB59" i="20"/>
  <c r="BB125" i="20"/>
  <c r="BB82" i="20"/>
  <c r="BB114" i="20"/>
  <c r="BB14" i="20"/>
  <c r="BB64" i="20"/>
  <c r="BB12" i="20"/>
  <c r="BB156" i="20"/>
  <c r="BB155" i="20"/>
  <c r="BB94" i="20"/>
  <c r="BB173" i="20"/>
  <c r="BB99" i="20"/>
  <c r="BB154" i="20"/>
  <c r="BB62" i="20"/>
  <c r="BB17" i="20"/>
  <c r="BB193" i="20"/>
  <c r="BB113" i="20"/>
  <c r="BB20" i="20"/>
  <c r="BB131" i="20"/>
  <c r="BB167" i="20"/>
  <c r="BB109" i="20"/>
  <c r="BB22" i="20"/>
  <c r="BB194" i="20"/>
  <c r="BB55" i="20"/>
  <c r="BB157" i="20"/>
  <c r="BB76" i="20"/>
  <c r="BB10" i="20"/>
  <c r="BB21" i="20"/>
  <c r="BB116" i="20"/>
  <c r="BB60" i="20"/>
  <c r="BB141" i="20"/>
  <c r="BB124" i="20"/>
  <c r="BB180" i="20"/>
  <c r="BB85" i="20"/>
  <c r="BB145" i="20"/>
  <c r="BB163" i="20"/>
  <c r="BB56" i="20"/>
  <c r="BB33" i="20"/>
  <c r="BB127" i="20"/>
  <c r="BB53" i="20"/>
  <c r="BB43" i="20"/>
  <c r="BB44" i="20"/>
  <c r="BB136" i="20"/>
  <c r="BB67" i="20"/>
  <c r="BB199" i="20"/>
  <c r="BB75" i="20"/>
  <c r="BB112" i="20"/>
  <c r="BB185" i="20"/>
  <c r="BB126" i="20"/>
  <c r="BB7" i="20"/>
  <c r="BB150" i="20"/>
  <c r="BB19" i="20"/>
  <c r="BB93" i="20"/>
  <c r="BB42" i="20"/>
  <c r="BB26" i="20"/>
  <c r="BB58" i="20"/>
  <c r="BB46" i="20"/>
  <c r="BB65" i="20"/>
  <c r="BB134" i="20"/>
  <c r="BB102" i="20"/>
  <c r="BB69" i="20"/>
  <c r="BB123" i="20"/>
  <c r="BB41" i="20"/>
  <c r="BB37" i="20"/>
  <c r="BB143" i="20"/>
  <c r="BB178" i="20"/>
  <c r="BB198" i="20"/>
  <c r="BB86" i="20"/>
  <c r="BB90" i="20"/>
  <c r="BB148" i="20"/>
  <c r="BB191" i="20"/>
  <c r="BB133" i="20"/>
  <c r="BB47" i="20"/>
  <c r="BB188" i="20"/>
  <c r="BB72" i="20"/>
  <c r="BB74" i="20"/>
  <c r="BB159" i="20"/>
  <c r="BB152" i="20"/>
  <c r="BB66" i="20"/>
  <c r="BB16" i="20"/>
  <c r="BB153" i="20"/>
  <c r="BB92" i="20"/>
  <c r="BB122" i="20"/>
  <c r="BB98" i="20"/>
  <c r="BB181" i="20"/>
  <c r="BB171" i="20"/>
  <c r="BB170" i="20"/>
  <c r="BB138" i="20"/>
  <c r="BB38" i="20"/>
  <c r="BB189" i="20"/>
  <c r="BB28" i="20"/>
  <c r="BB34" i="20"/>
  <c r="BB50" i="20"/>
  <c r="BC4" i="20" l="1"/>
  <c r="BC100" i="20"/>
  <c r="BC43" i="20"/>
  <c r="BC120" i="20"/>
  <c r="BC140" i="20"/>
  <c r="BC20" i="20"/>
  <c r="BC161" i="20"/>
  <c r="BC179" i="20"/>
  <c r="BC87" i="20"/>
  <c r="BC176" i="20"/>
  <c r="BC10" i="20"/>
  <c r="BC40" i="20"/>
  <c r="BC99" i="20"/>
  <c r="BC22" i="20"/>
  <c r="BC158" i="20"/>
  <c r="BC124" i="20"/>
  <c r="BC182" i="20"/>
  <c r="BC72" i="20"/>
  <c r="BC104" i="20"/>
  <c r="BC41" i="20"/>
  <c r="BC37" i="20"/>
  <c r="BC69" i="20"/>
  <c r="BC98" i="20"/>
  <c r="BC62" i="20"/>
  <c r="BC191" i="20"/>
  <c r="BC193" i="20"/>
  <c r="BC187" i="20"/>
  <c r="BC195" i="20"/>
  <c r="BC109" i="20"/>
  <c r="BC168" i="20"/>
  <c r="BC107" i="20"/>
  <c r="BC9" i="20"/>
  <c r="BC144" i="20"/>
  <c r="BC188" i="20"/>
  <c r="BC115" i="20"/>
  <c r="BC56" i="20"/>
  <c r="BC143" i="20"/>
  <c r="BC34" i="20"/>
  <c r="BC125" i="20"/>
  <c r="BC135" i="20"/>
  <c r="BC61" i="20"/>
  <c r="BC38" i="20"/>
  <c r="BC136" i="20"/>
  <c r="BC152" i="20"/>
  <c r="BC12" i="20"/>
  <c r="BC178" i="20"/>
  <c r="BC106" i="20"/>
  <c r="BC51" i="20"/>
  <c r="BC142" i="20"/>
  <c r="BC119" i="20"/>
  <c r="BC82" i="20"/>
  <c r="BC73" i="20"/>
  <c r="BC13" i="20"/>
  <c r="BC15" i="20"/>
  <c r="BC27" i="20"/>
  <c r="BC167" i="20"/>
  <c r="BC139" i="20"/>
  <c r="BC121" i="20"/>
  <c r="BC162" i="20"/>
  <c r="BC35" i="20"/>
  <c r="BC23" i="20"/>
  <c r="BC169" i="20"/>
  <c r="BC28" i="20"/>
  <c r="BC164" i="20"/>
  <c r="BC156" i="20"/>
  <c r="BC141" i="20"/>
  <c r="BC185" i="20"/>
  <c r="BC126" i="20"/>
  <c r="BC103" i="20"/>
  <c r="BC154" i="20"/>
  <c r="BC85" i="20"/>
  <c r="BC150" i="20"/>
  <c r="BC65" i="20"/>
  <c r="BC160" i="20"/>
  <c r="BC122" i="20"/>
  <c r="BC159" i="20"/>
  <c r="BC49" i="20"/>
  <c r="BC68" i="20"/>
  <c r="BC149" i="20"/>
  <c r="BC177" i="20"/>
  <c r="BC94" i="20"/>
  <c r="BC111" i="20"/>
  <c r="BC32" i="20"/>
  <c r="BC170" i="20"/>
  <c r="BC113" i="20"/>
  <c r="BC89" i="20"/>
  <c r="BC24" i="20"/>
  <c r="BC147" i="20"/>
  <c r="BC44" i="20"/>
  <c r="BC59" i="20"/>
  <c r="BC91" i="20"/>
  <c r="BC166" i="20"/>
  <c r="BC21" i="20"/>
  <c r="BC117" i="20"/>
  <c r="BC173" i="20"/>
  <c r="BC33" i="20"/>
  <c r="BC8" i="20"/>
  <c r="BC172" i="20"/>
  <c r="BC134" i="20"/>
  <c r="BC84" i="20"/>
  <c r="BC52" i="20"/>
  <c r="BC95" i="20"/>
  <c r="BC138" i="20"/>
  <c r="BC47" i="20"/>
  <c r="BC55" i="20"/>
  <c r="BC39" i="20"/>
  <c r="BC186" i="20"/>
  <c r="BC194" i="20"/>
  <c r="BC148" i="20"/>
  <c r="BC90" i="20"/>
  <c r="BC71" i="20"/>
  <c r="BC17" i="20"/>
  <c r="BC70" i="20"/>
  <c r="BC48" i="20"/>
  <c r="BC77" i="20"/>
  <c r="BC26" i="20"/>
  <c r="BC36" i="20"/>
  <c r="BC165" i="20"/>
  <c r="BC53" i="20"/>
  <c r="BC29" i="20"/>
  <c r="BC92" i="20"/>
  <c r="BC190" i="20"/>
  <c r="BC6" i="20"/>
  <c r="BC86" i="20"/>
  <c r="BC127" i="20"/>
  <c r="BC197" i="20"/>
  <c r="BC131" i="20"/>
  <c r="BC30" i="20"/>
  <c r="BC16" i="20"/>
  <c r="BC199" i="20"/>
  <c r="BC7" i="20"/>
  <c r="BC18" i="20"/>
  <c r="BC183" i="20"/>
  <c r="BC130" i="20"/>
  <c r="BC123" i="20"/>
  <c r="BC50" i="20"/>
  <c r="BC83" i="20"/>
  <c r="BC151" i="20"/>
  <c r="BC78" i="20"/>
  <c r="BC101" i="20"/>
  <c r="BC112" i="20"/>
  <c r="BC19" i="20"/>
  <c r="BC45" i="20"/>
  <c r="BC145" i="20"/>
  <c r="BC146" i="20"/>
  <c r="BC171" i="20"/>
  <c r="BC181" i="20"/>
  <c r="BC96" i="20"/>
  <c r="BC184" i="20"/>
  <c r="BC79" i="20"/>
  <c r="BC54" i="20"/>
  <c r="BC46" i="20"/>
  <c r="BC60" i="20"/>
  <c r="BC57" i="20"/>
  <c r="BC116" i="20"/>
  <c r="BC132" i="20"/>
  <c r="BC163" i="20"/>
  <c r="BC93" i="20"/>
  <c r="BC137" i="20"/>
  <c r="BC74" i="20"/>
  <c r="BC88" i="20"/>
  <c r="BC75" i="20"/>
  <c r="BC25" i="20"/>
  <c r="BC196" i="20"/>
  <c r="BC189" i="20"/>
  <c r="BC128" i="20"/>
  <c r="BC153" i="20"/>
  <c r="BC81" i="20"/>
  <c r="BC180" i="20"/>
  <c r="BC198" i="20"/>
  <c r="BC174" i="20"/>
  <c r="BC97" i="20"/>
  <c r="BC114" i="20"/>
  <c r="BC80" i="20"/>
  <c r="BC192" i="20"/>
  <c r="BC11" i="20"/>
  <c r="BC102" i="20"/>
  <c r="BC14" i="20"/>
  <c r="BC105" i="20"/>
  <c r="BC157" i="20"/>
  <c r="BC129" i="20"/>
  <c r="BC66" i="20"/>
  <c r="BC58" i="20"/>
  <c r="BC108" i="20"/>
  <c r="BC63" i="20"/>
  <c r="BC67" i="20"/>
  <c r="BC118" i="20"/>
  <c r="BC76" i="20"/>
  <c r="BC175" i="20"/>
  <c r="BC42" i="20"/>
  <c r="BC133" i="20"/>
  <c r="BC155" i="20"/>
  <c r="BC64" i="20"/>
  <c r="BC31" i="20"/>
  <c r="BC110" i="20"/>
  <c r="BD4" i="20" l="1"/>
  <c r="BD104" i="20"/>
  <c r="BD161" i="20"/>
  <c r="BD164" i="20"/>
  <c r="BD15" i="20"/>
  <c r="BD159" i="20"/>
  <c r="BD109" i="20"/>
  <c r="BD155" i="20"/>
  <c r="BD46" i="20"/>
  <c r="BD67" i="20"/>
  <c r="BD86" i="20"/>
  <c r="BD145" i="20"/>
  <c r="BD199" i="20"/>
  <c r="BD10" i="20"/>
  <c r="BD101" i="20"/>
  <c r="BD96" i="20"/>
  <c r="BD190" i="20"/>
  <c r="BD31" i="20"/>
  <c r="BD42" i="20"/>
  <c r="BD90" i="20"/>
  <c r="BD11" i="20"/>
  <c r="BD178" i="20"/>
  <c r="BD131" i="20"/>
  <c r="BD64" i="20"/>
  <c r="BD81" i="20"/>
  <c r="BD134" i="20"/>
  <c r="BD168" i="20"/>
  <c r="BD128" i="20"/>
  <c r="BD177" i="20"/>
  <c r="BD52" i="20"/>
  <c r="BD69" i="20"/>
  <c r="BD63" i="20"/>
  <c r="BD107" i="20"/>
  <c r="BD111" i="20"/>
  <c r="BD186" i="20"/>
  <c r="BD124" i="20"/>
  <c r="BD73" i="20"/>
  <c r="BD132" i="20"/>
  <c r="BD61" i="20"/>
  <c r="BD150" i="20"/>
  <c r="BD188" i="20"/>
  <c r="BD118" i="20"/>
  <c r="BD20" i="20"/>
  <c r="BD76" i="20"/>
  <c r="BD30" i="20"/>
  <c r="BD91" i="20"/>
  <c r="BD98" i="20"/>
  <c r="BD49" i="20"/>
  <c r="BD183" i="20"/>
  <c r="BD102" i="20"/>
  <c r="BD196" i="20"/>
  <c r="BD29" i="20"/>
  <c r="BD198" i="20"/>
  <c r="BD85" i="20"/>
  <c r="BD195" i="20"/>
  <c r="BD35" i="20"/>
  <c r="BD13" i="20"/>
  <c r="BD175" i="20"/>
  <c r="BD87" i="20"/>
  <c r="BD79" i="20"/>
  <c r="BD180" i="20"/>
  <c r="BD7" i="20"/>
  <c r="BD89" i="20"/>
  <c r="BD65" i="20"/>
  <c r="BD23" i="20"/>
  <c r="BD75" i="20"/>
  <c r="BD151" i="20"/>
  <c r="BD173" i="20"/>
  <c r="BD27" i="20"/>
  <c r="BD166" i="20"/>
  <c r="BD55" i="20"/>
  <c r="BD71" i="20"/>
  <c r="BD56" i="20"/>
  <c r="BD169" i="20"/>
  <c r="BD60" i="20"/>
  <c r="BD106" i="20"/>
  <c r="BD28" i="20"/>
  <c r="BD197" i="20"/>
  <c r="BD138" i="20"/>
  <c r="BD130" i="20"/>
  <c r="BD119" i="20"/>
  <c r="BD156" i="20"/>
  <c r="BD19" i="20"/>
  <c r="BD72" i="20"/>
  <c r="BD50" i="20"/>
  <c r="BD114" i="20"/>
  <c r="BD83" i="20"/>
  <c r="BD152" i="20"/>
  <c r="BD115" i="20"/>
  <c r="BD25" i="20"/>
  <c r="BD176" i="20"/>
  <c r="BD125" i="20"/>
  <c r="BD18" i="20"/>
  <c r="BD94" i="20"/>
  <c r="BD158" i="20"/>
  <c r="BD51" i="20"/>
  <c r="BD95" i="20"/>
  <c r="BD137" i="20"/>
  <c r="BD68" i="20"/>
  <c r="BD103" i="20"/>
  <c r="BD147" i="20"/>
  <c r="BD62" i="20"/>
  <c r="BD84" i="20"/>
  <c r="BD80" i="20"/>
  <c r="BD187" i="20"/>
  <c r="BD78" i="20"/>
  <c r="BD139" i="20"/>
  <c r="BD142" i="20"/>
  <c r="BD47" i="20"/>
  <c r="BD160" i="20"/>
  <c r="BD117" i="20"/>
  <c r="BD154" i="20"/>
  <c r="BD133" i="20"/>
  <c r="BD48" i="20"/>
  <c r="BD174" i="20"/>
  <c r="BD9" i="20"/>
  <c r="BD97" i="20"/>
  <c r="BD93" i="20"/>
  <c r="BD32" i="20"/>
  <c r="BD77" i="20"/>
  <c r="BD171" i="20"/>
  <c r="BD6" i="20"/>
  <c r="BD192" i="20"/>
  <c r="BD162" i="20"/>
  <c r="BD123" i="20"/>
  <c r="BD144" i="20"/>
  <c r="BD39" i="20"/>
  <c r="BD112" i="20"/>
  <c r="BD189" i="20"/>
  <c r="BD157" i="20"/>
  <c r="BD59" i="20"/>
  <c r="BD54" i="20"/>
  <c r="BD136" i="20"/>
  <c r="BD92" i="20"/>
  <c r="BD37" i="20"/>
  <c r="BD182" i="20"/>
  <c r="BD22" i="20"/>
  <c r="BD126" i="20"/>
  <c r="BD14" i="20"/>
  <c r="BD16" i="20"/>
  <c r="BD105" i="20"/>
  <c r="BD66" i="20"/>
  <c r="BD127" i="20"/>
  <c r="BD149" i="20"/>
  <c r="BD38" i="20"/>
  <c r="BD41" i="20"/>
  <c r="BD163" i="20"/>
  <c r="BD45" i="20"/>
  <c r="BD146" i="20"/>
  <c r="BD181" i="20"/>
  <c r="BD135" i="20"/>
  <c r="BD58" i="20"/>
  <c r="BD148" i="20"/>
  <c r="BD194" i="20"/>
  <c r="BD193" i="20"/>
  <c r="BD70" i="20"/>
  <c r="BD43" i="20"/>
  <c r="BD26" i="20"/>
  <c r="BD57" i="20"/>
  <c r="BD99" i="20"/>
  <c r="BD167" i="20"/>
  <c r="BD34" i="20"/>
  <c r="BD108" i="20"/>
  <c r="BD179" i="20"/>
  <c r="BD143" i="20"/>
  <c r="BD185" i="20"/>
  <c r="BD191" i="20"/>
  <c r="BD170" i="20"/>
  <c r="BD53" i="20"/>
  <c r="BD122" i="20"/>
  <c r="BD24" i="20"/>
  <c r="BD88" i="20"/>
  <c r="BD153" i="20"/>
  <c r="BD100" i="20"/>
  <c r="BD82" i="20"/>
  <c r="BD12" i="20"/>
  <c r="BD44" i="20"/>
  <c r="BD165" i="20"/>
  <c r="BD21" i="20"/>
  <c r="BD141" i="20"/>
  <c r="BD36" i="20"/>
  <c r="BD74" i="20"/>
  <c r="BD33" i="20"/>
  <c r="BD17" i="20"/>
  <c r="BD110" i="20"/>
  <c r="BD129" i="20"/>
  <c r="BD8" i="20"/>
  <c r="BD140" i="20"/>
  <c r="BD116" i="20"/>
  <c r="BD40" i="20"/>
  <c r="BD184" i="20"/>
  <c r="BD120" i="20"/>
  <c r="BD172" i="20"/>
  <c r="BD121" i="20"/>
  <c r="BD113" i="20"/>
  <c r="BE4" i="20" l="1"/>
  <c r="BE67" i="20"/>
  <c r="BE14" i="20"/>
  <c r="BE75" i="20"/>
  <c r="BE180" i="20"/>
  <c r="BE177" i="20"/>
  <c r="BE29" i="20"/>
  <c r="BE163" i="20"/>
  <c r="BE156" i="20"/>
  <c r="BE46" i="20"/>
  <c r="BE35" i="20"/>
  <c r="BE164" i="20"/>
  <c r="BE114" i="20"/>
  <c r="BE112" i="20"/>
  <c r="BE184" i="20"/>
  <c r="BE50" i="20"/>
  <c r="BE107" i="20"/>
  <c r="BE162" i="20"/>
  <c r="BE133" i="20"/>
  <c r="BE159" i="20"/>
  <c r="BE120" i="20"/>
  <c r="BE154" i="20"/>
  <c r="BE174" i="20"/>
  <c r="BE167" i="20"/>
  <c r="BE117" i="20"/>
  <c r="BE7" i="20"/>
  <c r="BE55" i="20"/>
  <c r="BE113" i="20"/>
  <c r="BE125" i="20"/>
  <c r="BE126" i="20"/>
  <c r="BE21" i="20"/>
  <c r="BE16" i="20"/>
  <c r="BE42" i="20"/>
  <c r="BE123" i="20"/>
  <c r="BE27" i="20"/>
  <c r="BE73" i="20"/>
  <c r="BE41" i="20"/>
  <c r="BE22" i="20"/>
  <c r="BE137" i="20"/>
  <c r="BE97" i="20"/>
  <c r="BE8" i="20"/>
  <c r="BE90" i="20"/>
  <c r="BE165" i="20"/>
  <c r="BE58" i="20"/>
  <c r="BE119" i="20"/>
  <c r="BE12" i="20"/>
  <c r="BE54" i="20"/>
  <c r="BE143" i="20"/>
  <c r="BE77" i="20"/>
  <c r="BE91" i="20"/>
  <c r="BE190" i="20"/>
  <c r="BE173" i="20"/>
  <c r="BE186" i="20"/>
  <c r="BE160" i="20"/>
  <c r="BE122" i="20"/>
  <c r="BE192" i="20"/>
  <c r="BE81" i="20"/>
  <c r="BE30" i="20"/>
  <c r="BE6" i="20"/>
  <c r="BE48" i="20"/>
  <c r="BE138" i="20"/>
  <c r="BE194" i="20"/>
  <c r="BE172" i="20"/>
  <c r="BE68" i="20"/>
  <c r="BE147" i="20"/>
  <c r="BE175" i="20"/>
  <c r="BE71" i="20"/>
  <c r="BE102" i="20"/>
  <c r="BE84" i="20"/>
  <c r="BE121" i="20"/>
  <c r="BE96" i="20"/>
  <c r="BE32" i="20"/>
  <c r="BE52" i="20"/>
  <c r="BE34" i="20"/>
  <c r="BE115" i="20"/>
  <c r="BE82" i="20"/>
  <c r="BE37" i="20"/>
  <c r="BE198" i="20"/>
  <c r="BE189" i="20"/>
  <c r="BE33" i="20"/>
  <c r="BE51" i="20"/>
  <c r="BE129" i="20"/>
  <c r="BE95" i="20"/>
  <c r="BE149" i="20"/>
  <c r="BE128" i="20"/>
  <c r="BE64" i="20"/>
  <c r="BE144" i="20"/>
  <c r="BE169" i="20"/>
  <c r="BE185" i="20"/>
  <c r="BE19" i="20"/>
  <c r="BE130" i="20"/>
  <c r="BE36" i="20"/>
  <c r="BE80" i="20"/>
  <c r="BE171" i="20"/>
  <c r="BE38" i="20"/>
  <c r="BE99" i="20"/>
  <c r="BE28" i="20"/>
  <c r="BE146" i="20"/>
  <c r="BE191" i="20"/>
  <c r="BE88" i="20"/>
  <c r="BE179" i="20"/>
  <c r="BE47" i="20"/>
  <c r="BE9" i="20"/>
  <c r="BE152" i="20"/>
  <c r="BE109" i="20"/>
  <c r="BE26" i="20"/>
  <c r="BE45" i="20"/>
  <c r="BE43" i="20"/>
  <c r="BE92" i="20"/>
  <c r="BE139" i="20"/>
  <c r="BE15" i="20"/>
  <c r="BE11" i="20"/>
  <c r="BE106" i="20"/>
  <c r="BE86" i="20"/>
  <c r="BE181" i="20"/>
  <c r="BE182" i="20"/>
  <c r="BE148" i="20"/>
  <c r="BE83" i="20"/>
  <c r="BE105" i="20"/>
  <c r="BE59" i="20"/>
  <c r="BE145" i="20"/>
  <c r="BE62" i="20"/>
  <c r="BE74" i="20"/>
  <c r="BE188" i="20"/>
  <c r="BE94" i="20"/>
  <c r="BE98" i="20"/>
  <c r="BE118" i="20"/>
  <c r="BE176" i="20"/>
  <c r="BE178" i="20"/>
  <c r="BE87" i="20"/>
  <c r="BE110" i="20"/>
  <c r="BE103" i="20"/>
  <c r="BE49" i="20"/>
  <c r="BE40" i="20"/>
  <c r="BE155" i="20"/>
  <c r="BE183" i="20"/>
  <c r="BE195" i="20"/>
  <c r="BE111" i="20"/>
  <c r="BE23" i="20"/>
  <c r="BE66" i="20"/>
  <c r="BE63" i="20"/>
  <c r="BE85" i="20"/>
  <c r="BE13" i="20"/>
  <c r="BE53" i="20"/>
  <c r="BE142" i="20"/>
  <c r="BE127" i="20"/>
  <c r="BE108" i="20"/>
  <c r="BE39" i="20"/>
  <c r="BE72" i="20"/>
  <c r="BE56" i="20"/>
  <c r="BE104" i="20"/>
  <c r="BE134" i="20"/>
  <c r="BE25" i="20"/>
  <c r="BE44" i="20"/>
  <c r="BE131" i="20"/>
  <c r="BE20" i="20"/>
  <c r="BE135" i="20"/>
  <c r="BE166" i="20"/>
  <c r="BE93" i="20"/>
  <c r="BE69" i="20"/>
  <c r="BE151" i="20"/>
  <c r="BE170" i="20"/>
  <c r="BE157" i="20"/>
  <c r="BE158" i="20"/>
  <c r="BE57" i="20"/>
  <c r="BE140" i="20"/>
  <c r="BE187" i="20"/>
  <c r="BE24" i="20"/>
  <c r="BE18" i="20"/>
  <c r="BE17" i="20"/>
  <c r="BE79" i="20"/>
  <c r="BE60" i="20"/>
  <c r="BE199" i="20"/>
  <c r="BE101" i="20"/>
  <c r="BE78" i="20"/>
  <c r="BE153" i="20"/>
  <c r="BE141" i="20"/>
  <c r="BE70" i="20"/>
  <c r="BE196" i="20"/>
  <c r="BE65" i="20"/>
  <c r="BE193" i="20"/>
  <c r="BE31" i="20"/>
  <c r="BE116" i="20"/>
  <c r="BE168" i="20"/>
  <c r="BE10" i="20"/>
  <c r="BE61" i="20"/>
  <c r="BE100" i="20"/>
  <c r="BE197" i="20"/>
  <c r="BE124" i="20"/>
  <c r="BE161" i="20"/>
  <c r="BE150" i="20"/>
  <c r="BE136" i="20"/>
  <c r="BE89" i="20"/>
  <c r="BE76" i="20"/>
  <c r="BE132" i="20"/>
  <c r="BF4" i="20" l="1"/>
  <c r="BF127" i="20"/>
  <c r="BF189" i="20"/>
  <c r="BF129" i="20"/>
  <c r="BF53" i="20"/>
  <c r="BF41" i="20"/>
  <c r="BF181" i="20"/>
  <c r="BF116" i="20"/>
  <c r="BF154" i="20"/>
  <c r="BF66" i="20"/>
  <c r="BF95" i="20"/>
  <c r="BF140" i="20"/>
  <c r="BF69" i="20"/>
  <c r="BF174" i="20"/>
  <c r="BF148" i="20"/>
  <c r="BF186" i="20"/>
  <c r="BF199" i="20"/>
  <c r="BF143" i="20"/>
  <c r="BF8" i="20"/>
  <c r="BF113" i="20"/>
  <c r="BF46" i="20"/>
  <c r="BF45" i="20"/>
  <c r="BF24" i="20"/>
  <c r="BF6" i="20"/>
  <c r="BF166" i="20"/>
  <c r="BF145" i="20"/>
  <c r="BF194" i="20"/>
  <c r="BF77" i="20"/>
  <c r="BF65" i="20"/>
  <c r="BF43" i="20"/>
  <c r="BF29" i="20"/>
  <c r="BF79" i="20"/>
  <c r="BF147" i="20"/>
  <c r="BF101" i="20"/>
  <c r="BF19" i="20"/>
  <c r="BF64" i="20"/>
  <c r="BF90" i="20"/>
  <c r="BF165" i="20"/>
  <c r="BF12" i="20"/>
  <c r="BF44" i="20"/>
  <c r="BF135" i="20"/>
  <c r="BF124" i="20"/>
  <c r="BF107" i="20"/>
  <c r="BF33" i="20"/>
  <c r="BF149" i="20"/>
  <c r="BF180" i="20"/>
  <c r="BF71" i="20"/>
  <c r="BF121" i="20"/>
  <c r="BF100" i="20"/>
  <c r="BF175" i="20"/>
  <c r="BF182" i="20"/>
  <c r="BF78" i="20"/>
  <c r="BF39" i="20"/>
  <c r="BF68" i="20"/>
  <c r="BF7" i="20"/>
  <c r="BF28" i="20"/>
  <c r="BF162" i="20"/>
  <c r="BF81" i="20"/>
  <c r="BF37" i="20"/>
  <c r="BF120" i="20"/>
  <c r="BF50" i="20"/>
  <c r="BF136" i="20"/>
  <c r="BF163" i="20"/>
  <c r="BF55" i="20"/>
  <c r="BF195" i="20"/>
  <c r="BF139" i="20"/>
  <c r="BF126" i="20"/>
  <c r="BF142" i="20"/>
  <c r="BF117" i="20"/>
  <c r="BF14" i="20"/>
  <c r="BF73" i="20"/>
  <c r="BF133" i="20"/>
  <c r="BF22" i="20"/>
  <c r="BF105" i="20"/>
  <c r="BF185" i="20"/>
  <c r="BF173" i="20"/>
  <c r="BF198" i="20"/>
  <c r="BF138" i="20"/>
  <c r="BF184" i="20"/>
  <c r="BF119" i="20"/>
  <c r="BF34" i="20"/>
  <c r="BF91" i="20"/>
  <c r="BF98" i="20"/>
  <c r="BF20" i="20"/>
  <c r="BF196" i="20"/>
  <c r="BF177" i="20"/>
  <c r="BF88" i="20"/>
  <c r="BF30" i="20"/>
  <c r="BF155" i="20"/>
  <c r="BF74" i="20"/>
  <c r="BF17" i="20"/>
  <c r="BF92" i="20"/>
  <c r="BF132" i="20"/>
  <c r="BF25" i="20"/>
  <c r="BF42" i="20"/>
  <c r="BF160" i="20"/>
  <c r="BF16" i="20"/>
  <c r="BF93" i="20"/>
  <c r="BF115" i="20"/>
  <c r="BF141" i="20"/>
  <c r="BF96" i="20"/>
  <c r="BF151" i="20"/>
  <c r="BF40" i="20"/>
  <c r="BF51" i="20"/>
  <c r="BF157" i="20"/>
  <c r="BF83" i="20"/>
  <c r="BF9" i="20"/>
  <c r="BF108" i="20"/>
  <c r="BF85" i="20"/>
  <c r="BF18" i="20"/>
  <c r="BF190" i="20"/>
  <c r="BF97" i="20"/>
  <c r="BF159" i="20"/>
  <c r="BF193" i="20"/>
  <c r="BF48" i="20"/>
  <c r="BF111" i="20"/>
  <c r="BF32" i="20"/>
  <c r="BF104" i="20"/>
  <c r="BF153" i="20"/>
  <c r="BF150" i="20"/>
  <c r="BF187" i="20"/>
  <c r="BF158" i="20"/>
  <c r="BF61" i="20"/>
  <c r="BF87" i="20"/>
  <c r="BF57" i="20"/>
  <c r="BF188" i="20"/>
  <c r="BF58" i="20"/>
  <c r="BF170" i="20"/>
  <c r="BF123" i="20"/>
  <c r="BF36" i="20"/>
  <c r="BF171" i="20"/>
  <c r="BF82" i="20"/>
  <c r="BF191" i="20"/>
  <c r="BF27" i="20"/>
  <c r="BF60" i="20"/>
  <c r="BF49" i="20"/>
  <c r="BF167" i="20"/>
  <c r="BF169" i="20"/>
  <c r="BF84" i="20"/>
  <c r="BF146" i="20"/>
  <c r="BF152" i="20"/>
  <c r="BF75" i="20"/>
  <c r="BF89" i="20"/>
  <c r="BF110" i="20"/>
  <c r="BF11" i="20"/>
  <c r="BF72" i="20"/>
  <c r="BF62" i="20"/>
  <c r="BF134" i="20"/>
  <c r="BF103" i="20"/>
  <c r="BF164" i="20"/>
  <c r="BF131" i="20"/>
  <c r="BF54" i="20"/>
  <c r="BF47" i="20"/>
  <c r="BF106" i="20"/>
  <c r="BF52" i="20"/>
  <c r="BF130" i="20"/>
  <c r="BF137" i="20"/>
  <c r="BF56" i="20"/>
  <c r="BF31" i="20"/>
  <c r="BF76" i="20"/>
  <c r="BF183" i="20"/>
  <c r="BF59" i="20"/>
  <c r="BF168" i="20"/>
  <c r="BF99" i="20"/>
  <c r="BF10" i="20"/>
  <c r="BF63" i="20"/>
  <c r="BF197" i="20"/>
  <c r="BF15" i="20"/>
  <c r="BF102" i="20"/>
  <c r="BF176" i="20"/>
  <c r="BF70" i="20"/>
  <c r="BF67" i="20"/>
  <c r="BF172" i="20"/>
  <c r="BF118" i="20"/>
  <c r="BF94" i="20"/>
  <c r="BF23" i="20"/>
  <c r="BF21" i="20"/>
  <c r="BF13" i="20"/>
  <c r="BF114" i="20"/>
  <c r="BF112" i="20"/>
  <c r="BF179" i="20"/>
  <c r="BF156" i="20"/>
  <c r="BF122" i="20"/>
  <c r="BF35" i="20"/>
  <c r="BF80" i="20"/>
  <c r="BF161" i="20"/>
  <c r="BF178" i="20"/>
  <c r="BF125" i="20"/>
  <c r="BF38" i="20"/>
  <c r="BF144" i="20"/>
  <c r="BF192" i="20"/>
  <c r="BF128" i="20"/>
  <c r="BF26" i="20"/>
  <c r="BF109" i="20"/>
  <c r="BF86" i="20"/>
  <c r="BG4" i="20" l="1"/>
  <c r="BG167" i="20"/>
  <c r="BG98" i="20"/>
  <c r="BG173" i="20"/>
  <c r="BG186" i="20"/>
  <c r="BG37" i="20"/>
  <c r="BG56" i="20"/>
  <c r="BG64" i="20"/>
  <c r="BG93" i="20"/>
  <c r="BG76" i="20"/>
  <c r="BG122" i="20"/>
  <c r="BG192" i="20"/>
  <c r="BG155" i="20"/>
  <c r="BG185" i="20"/>
  <c r="BG78" i="20"/>
  <c r="BG131" i="20"/>
  <c r="BG48" i="20"/>
  <c r="BG43" i="20"/>
  <c r="BG42" i="20"/>
  <c r="BG177" i="20"/>
  <c r="BG26" i="20"/>
  <c r="BG16" i="20"/>
  <c r="BG142" i="20"/>
  <c r="BG97" i="20"/>
  <c r="BG20" i="20"/>
  <c r="BG112" i="20"/>
  <c r="BG17" i="20"/>
  <c r="BG105" i="20"/>
  <c r="BG181" i="20"/>
  <c r="BG121" i="20"/>
  <c r="BG159" i="20"/>
  <c r="BG169" i="20"/>
  <c r="BG85" i="20"/>
  <c r="BG179" i="20"/>
  <c r="BG106" i="20"/>
  <c r="BG52" i="20"/>
  <c r="BG165" i="20"/>
  <c r="BG115" i="20"/>
  <c r="BG87" i="20"/>
  <c r="BG129" i="20"/>
  <c r="BG152" i="20"/>
  <c r="BG163" i="20"/>
  <c r="BG190" i="20"/>
  <c r="BG154" i="20"/>
  <c r="BG110" i="20"/>
  <c r="BG30" i="20"/>
  <c r="BG88" i="20"/>
  <c r="BG183" i="20"/>
  <c r="BG71" i="20"/>
  <c r="BG32" i="20"/>
  <c r="BG123" i="20"/>
  <c r="BG114" i="20"/>
  <c r="BG47" i="20"/>
  <c r="BG184" i="20"/>
  <c r="BG14" i="20"/>
  <c r="BG137" i="20"/>
  <c r="BG44" i="20"/>
  <c r="BG188" i="20"/>
  <c r="BG65" i="20"/>
  <c r="BG144" i="20"/>
  <c r="BG157" i="20"/>
  <c r="BG100" i="20"/>
  <c r="BG166" i="20"/>
  <c r="BG176" i="20"/>
  <c r="BG180" i="20"/>
  <c r="BG89" i="20"/>
  <c r="BG148" i="20"/>
  <c r="BG199" i="20"/>
  <c r="BG69" i="20"/>
  <c r="BG116" i="20"/>
  <c r="BG162" i="20"/>
  <c r="BG172" i="20"/>
  <c r="BG136" i="20"/>
  <c r="BG35" i="20"/>
  <c r="BG68" i="20"/>
  <c r="BG198" i="20"/>
  <c r="BG39" i="20"/>
  <c r="BG109" i="20"/>
  <c r="BG46" i="20"/>
  <c r="BG117" i="20"/>
  <c r="BG145" i="20"/>
  <c r="BG59" i="20"/>
  <c r="BG23" i="20"/>
  <c r="BG50" i="20"/>
  <c r="BG25" i="20"/>
  <c r="BG160" i="20"/>
  <c r="BG195" i="20"/>
  <c r="BG111" i="20"/>
  <c r="BG147" i="20"/>
  <c r="BG55" i="20"/>
  <c r="BG80" i="20"/>
  <c r="BG40" i="20"/>
  <c r="BG38" i="20"/>
  <c r="BG81" i="20"/>
  <c r="BG53" i="20"/>
  <c r="BG178" i="20"/>
  <c r="BG90" i="20"/>
  <c r="BG150" i="20"/>
  <c r="BG101" i="20"/>
  <c r="BG194" i="20"/>
  <c r="BG168" i="20"/>
  <c r="BG75" i="20"/>
  <c r="BG94" i="20"/>
  <c r="BG9" i="20"/>
  <c r="BG127" i="20"/>
  <c r="BG28" i="20"/>
  <c r="BG41" i="20"/>
  <c r="BG27" i="20"/>
  <c r="BG13" i="20"/>
  <c r="BG77" i="20"/>
  <c r="BG29" i="20"/>
  <c r="BG99" i="20"/>
  <c r="BG92" i="20"/>
  <c r="BG175" i="20"/>
  <c r="BG10" i="20"/>
  <c r="BG83" i="20"/>
  <c r="BG66" i="20"/>
  <c r="BG146" i="20"/>
  <c r="BG164" i="20"/>
  <c r="BG72" i="20"/>
  <c r="BG91" i="20"/>
  <c r="BG54" i="20"/>
  <c r="BG138" i="20"/>
  <c r="BG104" i="20"/>
  <c r="BG22" i="20"/>
  <c r="BG108" i="20"/>
  <c r="BG15" i="20"/>
  <c r="BG33" i="20"/>
  <c r="BG130" i="20"/>
  <c r="BG79" i="20"/>
  <c r="BG7" i="20"/>
  <c r="BG86" i="20"/>
  <c r="BG119" i="20"/>
  <c r="BG191" i="20"/>
  <c r="BG70" i="20"/>
  <c r="BG133" i="20"/>
  <c r="BG61" i="20"/>
  <c r="BG21" i="20"/>
  <c r="BG156" i="20"/>
  <c r="BG74" i="20"/>
  <c r="BG170" i="20"/>
  <c r="BG45" i="20"/>
  <c r="BG135" i="20"/>
  <c r="BG141" i="20"/>
  <c r="BG120" i="20"/>
  <c r="BG151" i="20"/>
  <c r="BG113" i="20"/>
  <c r="BG158" i="20"/>
  <c r="BG73" i="20"/>
  <c r="BG124" i="20"/>
  <c r="BG63" i="20"/>
  <c r="BG140" i="20"/>
  <c r="BG128" i="20"/>
  <c r="BG49" i="20"/>
  <c r="BG62" i="20"/>
  <c r="BG174" i="20"/>
  <c r="BG12" i="20"/>
  <c r="BG189" i="20"/>
  <c r="BG171" i="20"/>
  <c r="BG107" i="20"/>
  <c r="BG197" i="20"/>
  <c r="BG102" i="20"/>
  <c r="BG143" i="20"/>
  <c r="BG182" i="20"/>
  <c r="BG84" i="20"/>
  <c r="BG18" i="20"/>
  <c r="BG193" i="20"/>
  <c r="BG58" i="20"/>
  <c r="BG8" i="20"/>
  <c r="BG161" i="20"/>
  <c r="BG19" i="20"/>
  <c r="BG36" i="20"/>
  <c r="BG95" i="20"/>
  <c r="BG149" i="20"/>
  <c r="BG196" i="20"/>
  <c r="BG6" i="20"/>
  <c r="BG34" i="20"/>
  <c r="BG82" i="20"/>
  <c r="BG96" i="20"/>
  <c r="BG31" i="20"/>
  <c r="BG134" i="20"/>
  <c r="BG51" i="20"/>
  <c r="BG153" i="20"/>
  <c r="BG132" i="20"/>
  <c r="BG103" i="20"/>
  <c r="BG57" i="20"/>
  <c r="BG67" i="20"/>
  <c r="BG11" i="20"/>
  <c r="BG24" i="20"/>
  <c r="BG126" i="20"/>
  <c r="BG60" i="20"/>
  <c r="BG139" i="20"/>
  <c r="BG118" i="20"/>
  <c r="BG125" i="20"/>
  <c r="BG187" i="20"/>
  <c r="BH4" i="20" l="1"/>
  <c r="BH180" i="20"/>
  <c r="BH166" i="20"/>
  <c r="BH122" i="20"/>
  <c r="BH161" i="20"/>
  <c r="BH114" i="20"/>
  <c r="BH189" i="20"/>
  <c r="BH173" i="20"/>
  <c r="BH135" i="20"/>
  <c r="BH149" i="20"/>
  <c r="BH195" i="20"/>
  <c r="BH109" i="20"/>
  <c r="BH42" i="20"/>
  <c r="BH175" i="20"/>
  <c r="BH121" i="20"/>
  <c r="BH119" i="20"/>
  <c r="BH23" i="20"/>
  <c r="BH191" i="20"/>
  <c r="BH40" i="20"/>
  <c r="BH199" i="20"/>
  <c r="BH83" i="20"/>
  <c r="BH193" i="20"/>
  <c r="BH95" i="20"/>
  <c r="BH45" i="20"/>
  <c r="BH110" i="20"/>
  <c r="BH194" i="20"/>
  <c r="BH22" i="20"/>
  <c r="BH81" i="20"/>
  <c r="BH14" i="20"/>
  <c r="BH106" i="20"/>
  <c r="BH28" i="20"/>
  <c r="BH123" i="20"/>
  <c r="BH90" i="20"/>
  <c r="BH112" i="20"/>
  <c r="BH152" i="20"/>
  <c r="BH157" i="20"/>
  <c r="BH44" i="20"/>
  <c r="BH7" i="20"/>
  <c r="BH160" i="20"/>
  <c r="BH138" i="20"/>
  <c r="BH176" i="20"/>
  <c r="BH101" i="20"/>
  <c r="BH38" i="20"/>
  <c r="BH102" i="20"/>
  <c r="BH129" i="20"/>
  <c r="BH168" i="20"/>
  <c r="BH82" i="20"/>
  <c r="BH159" i="20"/>
  <c r="BH98" i="20"/>
  <c r="BH48" i="20"/>
  <c r="BH37" i="20"/>
  <c r="BH133" i="20"/>
  <c r="BH97" i="20"/>
  <c r="BH196" i="20"/>
  <c r="BH84" i="20"/>
  <c r="BH8" i="20"/>
  <c r="BH93" i="20"/>
  <c r="BH146" i="20"/>
  <c r="BH162" i="20"/>
  <c r="BH134" i="20"/>
  <c r="BH39" i="20"/>
  <c r="BH17" i="20"/>
  <c r="BH125" i="20"/>
  <c r="BH145" i="20"/>
  <c r="BH140" i="20"/>
  <c r="BH136" i="20"/>
  <c r="BH184" i="20"/>
  <c r="BH192" i="20"/>
  <c r="BH118" i="20"/>
  <c r="BH87" i="20"/>
  <c r="BH89" i="20"/>
  <c r="BH130" i="20"/>
  <c r="BH127" i="20"/>
  <c r="BH154" i="20"/>
  <c r="BH71" i="20"/>
  <c r="BH31" i="20"/>
  <c r="BH124" i="20"/>
  <c r="BH92" i="20"/>
  <c r="BH56" i="20"/>
  <c r="BH47" i="20"/>
  <c r="BH27" i="20"/>
  <c r="BH177" i="20"/>
  <c r="BH167" i="20"/>
  <c r="BH68" i="20"/>
  <c r="BH143" i="20"/>
  <c r="BH64" i="20"/>
  <c r="BH163" i="20"/>
  <c r="BH43" i="20"/>
  <c r="BH66" i="20"/>
  <c r="BH77" i="20"/>
  <c r="BH33" i="20"/>
  <c r="BH55" i="20"/>
  <c r="BH197" i="20"/>
  <c r="BH62" i="20"/>
  <c r="BH25" i="20"/>
  <c r="BH137" i="20"/>
  <c r="BH172" i="20"/>
  <c r="BH11" i="20"/>
  <c r="BH99" i="20"/>
  <c r="BH18" i="20"/>
  <c r="BH115" i="20"/>
  <c r="BH80" i="20"/>
  <c r="BH155" i="20"/>
  <c r="BH170" i="20"/>
  <c r="BH105" i="20"/>
  <c r="BH51" i="20"/>
  <c r="BH49" i="20"/>
  <c r="BH147" i="20"/>
  <c r="BH185" i="20"/>
  <c r="BH85" i="20"/>
  <c r="BH52" i="20"/>
  <c r="BH182" i="20"/>
  <c r="BH150" i="20"/>
  <c r="BH32" i="20"/>
  <c r="BH54" i="20"/>
  <c r="BH6" i="20"/>
  <c r="BH126" i="20"/>
  <c r="BH153" i="20"/>
  <c r="BH116" i="20"/>
  <c r="BH141" i="20"/>
  <c r="BH46" i="20"/>
  <c r="BH96" i="20"/>
  <c r="BH120" i="20"/>
  <c r="BH53" i="20"/>
  <c r="BH187" i="20"/>
  <c r="BH169" i="20"/>
  <c r="BH128" i="20"/>
  <c r="BH69" i="20"/>
  <c r="BH57" i="20"/>
  <c r="BH174" i="20"/>
  <c r="BH75" i="20"/>
  <c r="BH171" i="20"/>
  <c r="BH88" i="20"/>
  <c r="BH104" i="20"/>
  <c r="BH198" i="20"/>
  <c r="BH9" i="20"/>
  <c r="BH142" i="20"/>
  <c r="BH132" i="20"/>
  <c r="BH13" i="20"/>
  <c r="BH61" i="20"/>
  <c r="BH67" i="20"/>
  <c r="BH103" i="20"/>
  <c r="BH111" i="20"/>
  <c r="BH156" i="20"/>
  <c r="BH15" i="20"/>
  <c r="BH24" i="20"/>
  <c r="BH72" i="20"/>
  <c r="BH148" i="20"/>
  <c r="BH16" i="20"/>
  <c r="BH139" i="20"/>
  <c r="BH70" i="20"/>
  <c r="BH58" i="20"/>
  <c r="BH91" i="20"/>
  <c r="BH34" i="20"/>
  <c r="BH164" i="20"/>
  <c r="BH76" i="20"/>
  <c r="BH144" i="20"/>
  <c r="BH63" i="20"/>
  <c r="BH29" i="20"/>
  <c r="BH12" i="20"/>
  <c r="BH73" i="20"/>
  <c r="BH41" i="20"/>
  <c r="BH165" i="20"/>
  <c r="BH131" i="20"/>
  <c r="BH100" i="20"/>
  <c r="BH108" i="20"/>
  <c r="BH151" i="20"/>
  <c r="BH36" i="20"/>
  <c r="BH117" i="20"/>
  <c r="BH65" i="20"/>
  <c r="BH86" i="20"/>
  <c r="BH19" i="20"/>
  <c r="BH186" i="20"/>
  <c r="BH178" i="20"/>
  <c r="BH78" i="20"/>
  <c r="BH30" i="20"/>
  <c r="BH26" i="20"/>
  <c r="BH188" i="20"/>
  <c r="BH107" i="20"/>
  <c r="BH10" i="20"/>
  <c r="BH35" i="20"/>
  <c r="BH179" i="20"/>
  <c r="BH183" i="20"/>
  <c r="BH60" i="20"/>
  <c r="BH74" i="20"/>
  <c r="BH94" i="20"/>
  <c r="BH21" i="20"/>
  <c r="BH59" i="20"/>
  <c r="BH158" i="20"/>
  <c r="BH181" i="20"/>
  <c r="BH20" i="20"/>
  <c r="BH50" i="20"/>
  <c r="BH113" i="20"/>
  <c r="BH190" i="20"/>
  <c r="BH79" i="20"/>
  <c r="BI4" i="20" l="1"/>
  <c r="AO147" i="3"/>
  <c r="BI190" i="20"/>
  <c r="BM147" i="3"/>
  <c r="BI39" i="20"/>
  <c r="BI152" i="20"/>
  <c r="BI119" i="20"/>
  <c r="BI66" i="20"/>
  <c r="BI41" i="20"/>
  <c r="BI56" i="20"/>
  <c r="BI183" i="20"/>
  <c r="BI185" i="20"/>
  <c r="AV147" i="3"/>
  <c r="BI109" i="20"/>
  <c r="BI51" i="20"/>
  <c r="BI9" i="20"/>
  <c r="BI168" i="20"/>
  <c r="BI188" i="20"/>
  <c r="AM147" i="3"/>
  <c r="BI82" i="20"/>
  <c r="BC147" i="3"/>
  <c r="BI53" i="20"/>
  <c r="BI89" i="20"/>
  <c r="BI117" i="20"/>
  <c r="BI148" i="20"/>
  <c r="BI49" i="20"/>
  <c r="BI46" i="20"/>
  <c r="BI114" i="20"/>
  <c r="BI138" i="20"/>
  <c r="BI137" i="20"/>
  <c r="BI14" i="20"/>
  <c r="AL147" i="3"/>
  <c r="BI125" i="20"/>
  <c r="BI42" i="20"/>
  <c r="BI147" i="20"/>
  <c r="BI72" i="20"/>
  <c r="BI22" i="20"/>
  <c r="BI63" i="20"/>
  <c r="BI40" i="20"/>
  <c r="BI112" i="20"/>
  <c r="BI182" i="20"/>
  <c r="BI62" i="20"/>
  <c r="BI153" i="20"/>
  <c r="BI76" i="20"/>
  <c r="BI128" i="20"/>
  <c r="BI83" i="20"/>
  <c r="BI78" i="20"/>
  <c r="BT147" i="3"/>
  <c r="BI59" i="20"/>
  <c r="BI70" i="20"/>
  <c r="BI57" i="20"/>
  <c r="BI69" i="20"/>
  <c r="BI189" i="20"/>
  <c r="BI103" i="20"/>
  <c r="BI64" i="20"/>
  <c r="BA147" i="3"/>
  <c r="BI94" i="20"/>
  <c r="BI19" i="20"/>
  <c r="BI20" i="20"/>
  <c r="BI173" i="20"/>
  <c r="BI192" i="20"/>
  <c r="BI115" i="20"/>
  <c r="BI146" i="20"/>
  <c r="BI11" i="20"/>
  <c r="BI87" i="20"/>
  <c r="BR147" i="3"/>
  <c r="BI105" i="20"/>
  <c r="BI47" i="20"/>
  <c r="BI111" i="20"/>
  <c r="BI142" i="20"/>
  <c r="AW147" i="3"/>
  <c r="BI141" i="20"/>
  <c r="BI195" i="20"/>
  <c r="BI199" i="20"/>
  <c r="BI61" i="20"/>
  <c r="BI71" i="20"/>
  <c r="BI60" i="20"/>
  <c r="BI186" i="20"/>
  <c r="BI21" i="20"/>
  <c r="BI133" i="20"/>
  <c r="BI135" i="20"/>
  <c r="BI79" i="20"/>
  <c r="BI13" i="20"/>
  <c r="BQ147" i="3"/>
  <c r="BI106" i="20"/>
  <c r="AY147" i="3"/>
  <c r="BI54" i="20"/>
  <c r="BI147" i="3"/>
  <c r="BI144" i="20"/>
  <c r="BI44" i="20"/>
  <c r="BI10" i="20"/>
  <c r="BI68" i="20"/>
  <c r="BI24" i="20"/>
  <c r="BI196" i="20"/>
  <c r="BI34" i="20"/>
  <c r="BI118" i="20"/>
  <c r="BJ147" i="3"/>
  <c r="BI145" i="20"/>
  <c r="BI174" i="20"/>
  <c r="BI184" i="20"/>
  <c r="BI90" i="20"/>
  <c r="BE147" i="3"/>
  <c r="BI23" i="20"/>
  <c r="BN147" i="3"/>
  <c r="AT147" i="3"/>
  <c r="BI157" i="20"/>
  <c r="BI31" i="20"/>
  <c r="BI88" i="20"/>
  <c r="BI25" i="20"/>
  <c r="BI98" i="20"/>
  <c r="BI154" i="20"/>
  <c r="BI17" i="20"/>
  <c r="BI73" i="20"/>
  <c r="BI155" i="20"/>
  <c r="BI65" i="20"/>
  <c r="BI170" i="20"/>
  <c r="BI18" i="20"/>
  <c r="BI107" i="20"/>
  <c r="BI176" i="20"/>
  <c r="BI102" i="20"/>
  <c r="BI33" i="20"/>
  <c r="AX147" i="3"/>
  <c r="BK147" i="3"/>
  <c r="BO147" i="3"/>
  <c r="BI164" i="20"/>
  <c r="BI58" i="20"/>
  <c r="BI162" i="20"/>
  <c r="BI80" i="20"/>
  <c r="BI95" i="20"/>
  <c r="BU147" i="3"/>
  <c r="BI36" i="20"/>
  <c r="BI32" i="20"/>
  <c r="BI165" i="20"/>
  <c r="BI159" i="20"/>
  <c r="BI101" i="20"/>
  <c r="BI86" i="20"/>
  <c r="BI180" i="20"/>
  <c r="BI181" i="20"/>
  <c r="BI93" i="20"/>
  <c r="BI37" i="20"/>
  <c r="BI191" i="20"/>
  <c r="BI187" i="20"/>
  <c r="BI116" i="20"/>
  <c r="BI126" i="20"/>
  <c r="BI50" i="20"/>
  <c r="AP147" i="3"/>
  <c r="BI120" i="20"/>
  <c r="BI75" i="20"/>
  <c r="BI35" i="20"/>
  <c r="BI193" i="20"/>
  <c r="BI198" i="20"/>
  <c r="BI6" i="20"/>
  <c r="BI130" i="20"/>
  <c r="BI150" i="20"/>
  <c r="BI160" i="20"/>
  <c r="BI131" i="20"/>
  <c r="BI167" i="20"/>
  <c r="BI100" i="20"/>
  <c r="BD147" i="3"/>
  <c r="BI132" i="20"/>
  <c r="BI179" i="20"/>
  <c r="BI85" i="20"/>
  <c r="BI108" i="20"/>
  <c r="BI67" i="20"/>
  <c r="AS147" i="3"/>
  <c r="BI77" i="20"/>
  <c r="BI52" i="20"/>
  <c r="BI97" i="20"/>
  <c r="BI38" i="20"/>
  <c r="BI140" i="20"/>
  <c r="AR147" i="3"/>
  <c r="BI74" i="20"/>
  <c r="BI197" i="20"/>
  <c r="BI134" i="20"/>
  <c r="BI110" i="20"/>
  <c r="BL147" i="3"/>
  <c r="BS147" i="3"/>
  <c r="AQ147" i="3"/>
  <c r="BI30" i="20"/>
  <c r="BI16" i="20"/>
  <c r="BI7" i="20"/>
  <c r="BI12" i="20"/>
  <c r="BI175" i="20"/>
  <c r="BI158" i="20"/>
  <c r="BI171" i="20"/>
  <c r="BI113" i="20"/>
  <c r="BI28" i="20"/>
  <c r="BI8" i="20"/>
  <c r="BI48" i="20"/>
  <c r="BI161" i="20"/>
  <c r="BI136" i="20"/>
  <c r="BI166" i="20"/>
  <c r="AN147" i="3"/>
  <c r="BI81" i="20"/>
  <c r="BI172" i="20"/>
  <c r="AZ147" i="3"/>
  <c r="BI194" i="20"/>
  <c r="BI122" i="20"/>
  <c r="BI143" i="20"/>
  <c r="BI15" i="20"/>
  <c r="BI123" i="20"/>
  <c r="BI177" i="20"/>
  <c r="BI27" i="20"/>
  <c r="BI45" i="20"/>
  <c r="BI26" i="20"/>
  <c r="BI178" i="20"/>
  <c r="BP147" i="3"/>
  <c r="BI129" i="20"/>
  <c r="BF147" i="3"/>
  <c r="BG147" i="3"/>
  <c r="BI43" i="20"/>
  <c r="BI121" i="20"/>
  <c r="BI84" i="20"/>
  <c r="BI156" i="20"/>
  <c r="BI149" i="20"/>
  <c r="BI163" i="20"/>
  <c r="BI127" i="20"/>
  <c r="BI151" i="20"/>
  <c r="BI169" i="20"/>
  <c r="BI55" i="20"/>
  <c r="BI92" i="20"/>
  <c r="BI29" i="20"/>
  <c r="BH147" i="3"/>
  <c r="BI139" i="20"/>
  <c r="BI104" i="20"/>
  <c r="BB147" i="3"/>
  <c r="BI124" i="20"/>
  <c r="BI91" i="20"/>
  <c r="BI99" i="20"/>
  <c r="BI96" i="20"/>
  <c r="AU147" i="3"/>
  <c r="AU298" i="21" l="1"/>
  <c r="BB298" i="21"/>
  <c r="BH298" i="21"/>
  <c r="BG298" i="21"/>
  <c r="BF298" i="21"/>
  <c r="BP298" i="21"/>
  <c r="AZ298" i="21"/>
  <c r="AN298" i="21"/>
  <c r="AQ298" i="21"/>
  <c r="BS298" i="21"/>
  <c r="BL298" i="21"/>
  <c r="AR298" i="21"/>
  <c r="AS298" i="21"/>
  <c r="BD298" i="21"/>
  <c r="AP298" i="21"/>
  <c r="BU298" i="21"/>
  <c r="BO298" i="21"/>
  <c r="BK298" i="21"/>
  <c r="AX298" i="21"/>
  <c r="AT298" i="21"/>
  <c r="BN298" i="21"/>
  <c r="BE298" i="21"/>
  <c r="BJ298" i="21"/>
  <c r="BI298" i="21"/>
  <c r="AY298" i="21"/>
  <c r="BQ298" i="21"/>
  <c r="AW298" i="21"/>
  <c r="BR298" i="21"/>
  <c r="BA298" i="21"/>
  <c r="BT298" i="21"/>
  <c r="AL298" i="21"/>
  <c r="BC298" i="21"/>
  <c r="AM298" i="21"/>
  <c r="AV298" i="21"/>
  <c r="BM298" i="21"/>
  <c r="AO298" i="21"/>
  <c r="AP219" i="21"/>
  <c r="AP256" i="21" s="1"/>
  <c r="BH219" i="21"/>
  <c r="BH256" i="21" s="1"/>
  <c r="AT219" i="21"/>
  <c r="AT256" i="21" s="1"/>
  <c r="BQ219" i="21"/>
  <c r="BQ256" i="21" s="1"/>
  <c r="AV219" i="21"/>
  <c r="AV256" i="21" s="1"/>
  <c r="BL219" i="21"/>
  <c r="BL256" i="21" s="1"/>
  <c r="BO219" i="21"/>
  <c r="BO256" i="21" s="1"/>
  <c r="AY219" i="21"/>
  <c r="AY256" i="21" s="1"/>
  <c r="BN219" i="21"/>
  <c r="BN256" i="21" s="1"/>
  <c r="BM219" i="21"/>
  <c r="BM256" i="21" s="1"/>
  <c r="AW219" i="21"/>
  <c r="AW256" i="21" s="1"/>
  <c r="BP219" i="21"/>
  <c r="BP256" i="21" s="1"/>
  <c r="BK219" i="21"/>
  <c r="BK256" i="21" s="1"/>
  <c r="AU219" i="21"/>
  <c r="AU256" i="21" s="1"/>
  <c r="AZ219" i="21"/>
  <c r="AZ256" i="21" s="1"/>
  <c r="BB219" i="21"/>
  <c r="BB256" i="21" s="1"/>
  <c r="BI219" i="21"/>
  <c r="BI256" i="21" s="1"/>
  <c r="AS219" i="21"/>
  <c r="AS256" i="21" s="1"/>
  <c r="AX219" i="21"/>
  <c r="AX256" i="21" s="1"/>
  <c r="AL219" i="21"/>
  <c r="AL256" i="21" s="1"/>
  <c r="BR219" i="21"/>
  <c r="BR256" i="21" s="1"/>
  <c r="AN219" i="21"/>
  <c r="AN256" i="21" s="1"/>
  <c r="BD219" i="21"/>
  <c r="BD256" i="21" s="1"/>
  <c r="BT219" i="21"/>
  <c r="BT256" i="21" s="1"/>
  <c r="BG219" i="21"/>
  <c r="BG256" i="21" s="1"/>
  <c r="AQ219" i="21"/>
  <c r="AQ256" i="21" s="1"/>
  <c r="BU219" i="21"/>
  <c r="BU256" i="21" s="1"/>
  <c r="BE219" i="21"/>
  <c r="BE256" i="21" s="1"/>
  <c r="AO219" i="21"/>
  <c r="AO256" i="21" s="1"/>
  <c r="AR219" i="21"/>
  <c r="AR256" i="21" s="1"/>
  <c r="BC219" i="21"/>
  <c r="BC256" i="21" s="1"/>
  <c r="AM219" i="21"/>
  <c r="AM256" i="21" s="1"/>
  <c r="BF219" i="21"/>
  <c r="BF256" i="21" s="1"/>
  <c r="BS219" i="21"/>
  <c r="BS256" i="21" s="1"/>
  <c r="BJ219" i="21"/>
  <c r="BJ256" i="21" s="1"/>
  <c r="BA219" i="21"/>
  <c r="BA256" i="21" s="1"/>
  <c r="BJ4" i="20"/>
  <c r="BK4" i="20" s="1"/>
  <c r="W298" i="21"/>
  <c r="W256" i="21"/>
  <c r="W147" i="3"/>
  <c r="W219" i="21"/>
  <c r="W263" i="21"/>
  <c r="BJ6" i="20" l="1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BL13" i="20" l="1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121" i="3"/>
  <c r="Z98" i="3"/>
  <c r="Z203" i="21" l="1"/>
  <c r="Z240" i="21" s="1"/>
  <c r="Z241" i="21" l="1"/>
  <c r="Z204" i="21"/>
  <c r="AA68" i="21"/>
  <c r="AA378" i="21" s="1"/>
  <c r="Z67" i="3"/>
  <c r="Z17" i="3"/>
  <c r="Z86" i="3"/>
  <c r="Z28" i="3"/>
  <c r="Z129" i="3"/>
  <c r="Z90" i="3"/>
  <c r="Z126" i="3"/>
  <c r="Z61" i="3"/>
  <c r="Z133" i="3"/>
  <c r="Z115" i="3"/>
  <c r="Z134" i="3"/>
  <c r="Z100" i="3"/>
  <c r="Z128" i="3"/>
  <c r="Z44" i="3"/>
  <c r="Z13" i="3"/>
  <c r="Z138" i="3"/>
  <c r="Z93" i="3"/>
  <c r="Z47" i="3"/>
  <c r="Z27" i="3"/>
  <c r="Z64" i="3"/>
  <c r="Z23" i="3"/>
  <c r="Z76" i="3"/>
  <c r="Z29" i="3"/>
  <c r="Z48" i="3"/>
  <c r="Z26" i="3"/>
  <c r="Z127" i="3"/>
  <c r="Z18" i="3"/>
  <c r="Z122" i="3"/>
  <c r="Z24" i="3"/>
  <c r="Z111" i="3"/>
  <c r="Z60" i="3"/>
  <c r="Z116" i="3"/>
  <c r="Z39" i="3"/>
  <c r="Z32" i="3"/>
  <c r="Z81" i="3"/>
  <c r="Z109" i="3"/>
  <c r="Z102" i="3"/>
  <c r="Z68" i="3"/>
  <c r="Z38" i="3"/>
  <c r="Z69" i="3"/>
  <c r="Z16" i="3"/>
  <c r="Z78" i="3"/>
  <c r="Z25" i="3"/>
  <c r="Z51" i="3"/>
  <c r="Z54" i="3"/>
  <c r="Z124" i="3"/>
  <c r="Z21" i="3"/>
  <c r="Z12" i="3"/>
  <c r="Z114" i="3"/>
  <c r="Z137" i="3"/>
  <c r="Z59" i="3"/>
  <c r="Z62" i="3"/>
  <c r="Z36" i="3"/>
  <c r="Z45" i="3"/>
  <c r="Z15" i="3"/>
  <c r="Z110" i="3"/>
  <c r="Z49" i="3"/>
  <c r="Z77" i="3"/>
  <c r="Z107" i="3"/>
  <c r="Z20" i="3"/>
  <c r="Z125" i="3"/>
  <c r="Z56" i="3"/>
  <c r="Z10" i="3"/>
  <c r="Z91" i="3"/>
  <c r="Z99" i="3"/>
  <c r="Z132" i="3"/>
  <c r="Z95" i="3"/>
  <c r="Z35" i="3"/>
  <c r="Z34" i="3"/>
  <c r="Z135" i="3"/>
  <c r="Z105" i="3"/>
  <c r="Z71" i="3"/>
  <c r="Z82" i="3"/>
  <c r="Z143" i="3"/>
  <c r="Z94" i="3"/>
  <c r="Z80" i="3"/>
  <c r="Z83" i="3"/>
  <c r="Z84" i="3"/>
  <c r="Z88" i="3"/>
  <c r="Z141" i="3"/>
  <c r="Z72" i="3"/>
  <c r="W104" i="21"/>
  <c r="Z57" i="3"/>
  <c r="Z139" i="3"/>
  <c r="Z113" i="3"/>
  <c r="Z112" i="3"/>
  <c r="Z70" i="3"/>
  <c r="Z42" i="3"/>
  <c r="Z37" i="3"/>
  <c r="Z43" i="3"/>
  <c r="Z118" i="3"/>
  <c r="Z40" i="3"/>
  <c r="Z117" i="3"/>
  <c r="Z140" i="3"/>
  <c r="Z104" i="3"/>
  <c r="Z87" i="3"/>
  <c r="Z73" i="3"/>
  <c r="Z66" i="3"/>
  <c r="Z92" i="3"/>
  <c r="Z130" i="3"/>
  <c r="Z22" i="3"/>
  <c r="Z79" i="3"/>
  <c r="Z58" i="3"/>
  <c r="Z136" i="3"/>
  <c r="Z89" i="3"/>
  <c r="Z123" i="3"/>
  <c r="Z103" i="3"/>
  <c r="Z46" i="3"/>
  <c r="Z106" i="3"/>
  <c r="Z55" i="3"/>
  <c r="Z65" i="3"/>
  <c r="Z50" i="3"/>
  <c r="Z33" i="3"/>
  <c r="Z11" i="3"/>
  <c r="Z14" i="3"/>
  <c r="Z101" i="3"/>
  <c r="Z127" i="21" l="1"/>
  <c r="Z172" i="21" s="1"/>
  <c r="Z113" i="21"/>
  <c r="Z120" i="21"/>
  <c r="Z165" i="21" s="1"/>
  <c r="Z142" i="21"/>
  <c r="Z187" i="21" s="1"/>
  <c r="Z131" i="21"/>
  <c r="Z176" i="21" s="1"/>
  <c r="Z130" i="21"/>
  <c r="Z175" i="21" s="1"/>
  <c r="Z138" i="21"/>
  <c r="Z183" i="21" s="1"/>
  <c r="Z146" i="21"/>
  <c r="Z191" i="21" s="1"/>
  <c r="Z140" i="21"/>
  <c r="Z389" i="21" s="1"/>
  <c r="Z122" i="21"/>
  <c r="Z134" i="21"/>
  <c r="Z179" i="21" s="1"/>
  <c r="Z126" i="21"/>
  <c r="Z171" i="21" s="1"/>
  <c r="Z135" i="21"/>
  <c r="Z180" i="21" s="1"/>
  <c r="Z123" i="21"/>
  <c r="Z391" i="21" s="1"/>
  <c r="Z116" i="21"/>
  <c r="Z387" i="21" s="1"/>
  <c r="Z150" i="21"/>
  <c r="Z195" i="21" s="1"/>
  <c r="Z152" i="21"/>
  <c r="Z197" i="21" s="1"/>
  <c r="Z112" i="21"/>
  <c r="Z153" i="21"/>
  <c r="Z198" i="21" s="1"/>
  <c r="Z141" i="21"/>
  <c r="Z186" i="21" s="1"/>
  <c r="Z121" i="21"/>
  <c r="Z119" i="21"/>
  <c r="Z164" i="21" s="1"/>
  <c r="Z137" i="21"/>
  <c r="Z182" i="21" s="1"/>
  <c r="Z139" i="21"/>
  <c r="Z184" i="21" s="1"/>
  <c r="Z136" i="21"/>
  <c r="Z181" i="21" s="1"/>
  <c r="Z145" i="21"/>
  <c r="Z190" i="21" s="1"/>
  <c r="Z128" i="21"/>
  <c r="Z149" i="21"/>
  <c r="Z194" i="21" s="1"/>
  <c r="Z115" i="21"/>
  <c r="Z129" i="21"/>
  <c r="Z174" i="21" s="1"/>
  <c r="Z151" i="21"/>
  <c r="Z196" i="21" s="1"/>
  <c r="Z147" i="21"/>
  <c r="Z192" i="21" s="1"/>
  <c r="Z114" i="21"/>
  <c r="Z148" i="21"/>
  <c r="Z193" i="21" s="1"/>
  <c r="Z214" i="21"/>
  <c r="Z251" i="21" s="1"/>
  <c r="Z207" i="21"/>
  <c r="Z244" i="21" s="1"/>
  <c r="Z206" i="21"/>
  <c r="Z212" i="21"/>
  <c r="Z249" i="21" s="1"/>
  <c r="Z210" i="21"/>
  <c r="Z247" i="21" s="1"/>
  <c r="Z211" i="21"/>
  <c r="Z248" i="21" s="1"/>
  <c r="Z209" i="21"/>
  <c r="Z246" i="21" s="1"/>
  <c r="Z208" i="21"/>
  <c r="Z245" i="21" s="1"/>
  <c r="Z213" i="21"/>
  <c r="Z250" i="21" s="1"/>
  <c r="Z202" i="21"/>
  <c r="Z371" i="21" s="1"/>
  <c r="AA13" i="21"/>
  <c r="AA91" i="21"/>
  <c r="AA401" i="21" s="1"/>
  <c r="AA94" i="21"/>
  <c r="AA404" i="21" s="1"/>
  <c r="AA92" i="21"/>
  <c r="AA402" i="21" s="1"/>
  <c r="AA90" i="21"/>
  <c r="AA400" i="21" s="1"/>
  <c r="AA85" i="21"/>
  <c r="AA395" i="21" s="1"/>
  <c r="AB68" i="21"/>
  <c r="AB378" i="21" s="1"/>
  <c r="Z390" i="21" l="1"/>
  <c r="Z388" i="21"/>
  <c r="AA289" i="21"/>
  <c r="Z386" i="21"/>
  <c r="Z288" i="21"/>
  <c r="Z385" i="21" s="1"/>
  <c r="Z168" i="21"/>
  <c r="AA81" i="21" s="1"/>
  <c r="AA294" i="21"/>
  <c r="AA293" i="21"/>
  <c r="Z185" i="21"/>
  <c r="Z355" i="21" s="1"/>
  <c r="AA45" i="21" s="1"/>
  <c r="AA292" i="21"/>
  <c r="Z166" i="21"/>
  <c r="AA291" i="21"/>
  <c r="Z161" i="21"/>
  <c r="AA77" i="21" s="1"/>
  <c r="Z173" i="21"/>
  <c r="Z159" i="21"/>
  <c r="Z328" i="21" s="1"/>
  <c r="AA18" i="21" s="1"/>
  <c r="Z160" i="21"/>
  <c r="Z158" i="21"/>
  <c r="Z327" i="21" s="1"/>
  <c r="Z243" i="21"/>
  <c r="Z242" i="21" s="1"/>
  <c r="Z315" i="21"/>
  <c r="Z312" i="21"/>
  <c r="Z303" i="21"/>
  <c r="Z300" i="21"/>
  <c r="Z299" i="21"/>
  <c r="Z167" i="21"/>
  <c r="Z239" i="21"/>
  <c r="Z236" i="21"/>
  <c r="Z189" i="21"/>
  <c r="AA93" i="21"/>
  <c r="AA403" i="21" s="1"/>
  <c r="Z118" i="21"/>
  <c r="Z125" i="21"/>
  <c r="Z133" i="21"/>
  <c r="Z144" i="21"/>
  <c r="Z220" i="21"/>
  <c r="Z257" i="21" s="1"/>
  <c r="Z221" i="21"/>
  <c r="Z258" i="21" s="1"/>
  <c r="Z397" i="21" s="1"/>
  <c r="Z217" i="21"/>
  <c r="Z233" i="21"/>
  <c r="Z224" i="21"/>
  <c r="Z205" i="21"/>
  <c r="Z216" i="21" s="1"/>
  <c r="Z399" i="21"/>
  <c r="Z393" i="21"/>
  <c r="AA83" i="21" s="1"/>
  <c r="Z322" i="21"/>
  <c r="AA12" i="21" s="1"/>
  <c r="Z364" i="21"/>
  <c r="AA54" i="21" s="1"/>
  <c r="Z346" i="21"/>
  <c r="AA36" i="21" s="1"/>
  <c r="Z361" i="21"/>
  <c r="AA51" i="21" s="1"/>
  <c r="Z349" i="21"/>
  <c r="Z338" i="21"/>
  <c r="AA28" i="21" s="1"/>
  <c r="Z368" i="21"/>
  <c r="AA58" i="21" s="1"/>
  <c r="Z341" i="21"/>
  <c r="Z351" i="21"/>
  <c r="AA41" i="21" s="1"/>
  <c r="Z335" i="21"/>
  <c r="AA25" i="21" s="1"/>
  <c r="Z365" i="21"/>
  <c r="AA55" i="21" s="1"/>
  <c r="Z352" i="21"/>
  <c r="AA42" i="21" s="1"/>
  <c r="Z334" i="21"/>
  <c r="Z342" i="21"/>
  <c r="AA32" i="21" s="1"/>
  <c r="Z362" i="21"/>
  <c r="AA52" i="21" s="1"/>
  <c r="Z366" i="21"/>
  <c r="AA56" i="21" s="1"/>
  <c r="Z345" i="21"/>
  <c r="AA35" i="21" s="1"/>
  <c r="Z356" i="21"/>
  <c r="AA46" i="21" s="1"/>
  <c r="Z353" i="21"/>
  <c r="AA43" i="21" s="1"/>
  <c r="Z350" i="21"/>
  <c r="AA40" i="21" s="1"/>
  <c r="Z367" i="21"/>
  <c r="AA57" i="21" s="1"/>
  <c r="Z344" i="21"/>
  <c r="AA34" i="21" s="1"/>
  <c r="Z363" i="21"/>
  <c r="AA53" i="21" s="1"/>
  <c r="Z354" i="21"/>
  <c r="AA44" i="21" s="1"/>
  <c r="Z357" i="21"/>
  <c r="AA47" i="21" s="1"/>
  <c r="AC68" i="21"/>
  <c r="AA78" i="21" l="1"/>
  <c r="AA76" i="21"/>
  <c r="AA75" i="21"/>
  <c r="AA80" i="21"/>
  <c r="Z330" i="21"/>
  <c r="AA20" i="21" s="1"/>
  <c r="Z178" i="21"/>
  <c r="AA79" i="21"/>
  <c r="Z336" i="21"/>
  <c r="AA26" i="21" s="1"/>
  <c r="Z329" i="21"/>
  <c r="AA19" i="21" s="1"/>
  <c r="Z170" i="21"/>
  <c r="Z343" i="21"/>
  <c r="AA33" i="21" s="1"/>
  <c r="Z157" i="21"/>
  <c r="Z360" i="21"/>
  <c r="Z359" i="21" s="1"/>
  <c r="Z297" i="21"/>
  <c r="AA89" i="21"/>
  <c r="Z281" i="21"/>
  <c r="Z254" i="21"/>
  <c r="Z253" i="21"/>
  <c r="Z163" i="21"/>
  <c r="Z337" i="21"/>
  <c r="AA27" i="21" s="1"/>
  <c r="Z261" i="21"/>
  <c r="Z277" i="21"/>
  <c r="Z270" i="21"/>
  <c r="AA61" i="21"/>
  <c r="Z396" i="21"/>
  <c r="AA86" i="21" s="1"/>
  <c r="Z255" i="21"/>
  <c r="Z260" i="21" s="1"/>
  <c r="Z218" i="21"/>
  <c r="Z223" i="21" s="1"/>
  <c r="Z232" i="21" s="1"/>
  <c r="Z235" i="21" s="1"/>
  <c r="AA87" i="21"/>
  <c r="Z321" i="21"/>
  <c r="AA11" i="21"/>
  <c r="AA17" i="21"/>
  <c r="AA39" i="21"/>
  <c r="Z348" i="21"/>
  <c r="AA31" i="21"/>
  <c r="AA24" i="21"/>
  <c r="AC378" i="21"/>
  <c r="Z326" i="21" l="1"/>
  <c r="AA50" i="21"/>
  <c r="AA49" i="21" s="1"/>
  <c r="Z340" i="21"/>
  <c r="Z372" i="21"/>
  <c r="AA62" i="21" s="1"/>
  <c r="Z407" i="21"/>
  <c r="Z333" i="21"/>
  <c r="Z394" i="21"/>
  <c r="AA84" i="21"/>
  <c r="Z269" i="21"/>
  <c r="AA23" i="21"/>
  <c r="AA60" i="21"/>
  <c r="AA370" i="21" s="1"/>
  <c r="AA30" i="21"/>
  <c r="AA38" i="21"/>
  <c r="AA16" i="21"/>
  <c r="AD68" i="21"/>
  <c r="Z332" i="21" l="1"/>
  <c r="Z272" i="21"/>
  <c r="AA22" i="21"/>
  <c r="AD378" i="21"/>
  <c r="Z274" i="21" l="1"/>
  <c r="AE68" i="21"/>
  <c r="Z275" i="21" l="1"/>
  <c r="AE378" i="21"/>
  <c r="Z276" i="21" l="1"/>
  <c r="Z379" i="21" s="1"/>
  <c r="Z406" i="21"/>
  <c r="AA96" i="21" s="1"/>
  <c r="AF68" i="21"/>
  <c r="AA69" i="21" l="1"/>
  <c r="AA67" i="21" s="1"/>
  <c r="AA97" i="21"/>
  <c r="AF378" i="21"/>
  <c r="Z377" i="21" l="1"/>
  <c r="AG68" i="21"/>
  <c r="AG378" i="21" l="1"/>
  <c r="AH68" i="21" l="1"/>
  <c r="AH378" i="21" l="1"/>
  <c r="AI68" i="21" l="1"/>
  <c r="AI378" i="21" l="1"/>
  <c r="AJ68" i="21" l="1"/>
  <c r="AJ378" i="21" l="1"/>
  <c r="AK68" i="21" l="1"/>
  <c r="AK378" i="21" l="1"/>
  <c r="AL68" i="21" l="1"/>
  <c r="AL378" i="21" l="1"/>
  <c r="AM68" i="21" l="1"/>
  <c r="AM378" i="21" l="1"/>
  <c r="AN68" i="21" l="1"/>
  <c r="AN378" i="21" l="1"/>
  <c r="AO68" i="21" l="1"/>
  <c r="AO378" i="21" l="1"/>
  <c r="AP68" i="21" l="1"/>
  <c r="AP378" i="21" l="1"/>
  <c r="AQ68" i="21" l="1"/>
  <c r="AQ378" i="21" l="1"/>
  <c r="AR68" i="21" l="1"/>
  <c r="AR378" i="21" l="1"/>
  <c r="AS68" i="21" l="1"/>
  <c r="AS378" i="21" l="1"/>
  <c r="AT68" i="21" l="1"/>
  <c r="AT378" i="21" l="1"/>
  <c r="AU68" i="21" l="1"/>
  <c r="AU378" i="21" l="1"/>
  <c r="AV68" i="21" l="1"/>
  <c r="AV378" i="21" l="1"/>
  <c r="AW68" i="21" l="1"/>
  <c r="AW378" i="21" l="1"/>
  <c r="AX68" i="21" l="1"/>
  <c r="AX378" i="21" l="1"/>
  <c r="AY68" i="21" l="1"/>
  <c r="AY378" i="21" l="1"/>
  <c r="AZ68" i="21" l="1"/>
  <c r="AZ378" i="21" l="1"/>
  <c r="BA68" i="21" l="1"/>
  <c r="BA378" i="21" l="1"/>
  <c r="BB68" i="21" l="1"/>
  <c r="BB378" i="21" l="1"/>
  <c r="BC68" i="21" l="1"/>
  <c r="BC378" i="21" l="1"/>
  <c r="BD68" i="21" l="1"/>
  <c r="BD378" i="21" l="1"/>
  <c r="BE68" i="21" l="1"/>
  <c r="BE378" i="21" l="1"/>
  <c r="BF68" i="21" l="1"/>
  <c r="BF378" i="21" l="1"/>
  <c r="BG68" i="21" l="1"/>
  <c r="BG378" i="21" l="1"/>
  <c r="BH68" i="21" l="1"/>
  <c r="BH378" i="21" l="1"/>
  <c r="BI68" i="21" l="1"/>
  <c r="BI378" i="21" l="1"/>
  <c r="BJ68" i="21" l="1"/>
  <c r="BJ378" i="21" l="1"/>
  <c r="BK68" i="21" l="1"/>
  <c r="BK378" i="21" l="1"/>
  <c r="BL68" i="21" l="1"/>
  <c r="BL378" i="21" l="1"/>
  <c r="BM68" i="21" l="1"/>
  <c r="BM378" i="21" l="1"/>
  <c r="BN68" i="21" l="1"/>
  <c r="BN378" i="21" l="1"/>
  <c r="BO68" i="21" l="1"/>
  <c r="BO378" i="21" l="1"/>
  <c r="BP68" i="21" l="1"/>
  <c r="BP378" i="21" l="1"/>
  <c r="BQ68" i="21" l="1"/>
  <c r="BQ378" i="21" l="1"/>
  <c r="BR68" i="21" l="1"/>
  <c r="BR378" i="21" l="1"/>
  <c r="BS68" i="21" l="1"/>
  <c r="BS378" i="21" l="1"/>
  <c r="BT68" i="21" l="1"/>
  <c r="BT378" i="21" l="1"/>
  <c r="BU68" i="21" l="1"/>
  <c r="BU378" i="21" l="1"/>
  <c r="AK151" i="3"/>
  <c r="AI151" i="3"/>
  <c r="AG151" i="3"/>
  <c r="AJ151" i="3"/>
  <c r="AA151" i="3"/>
  <c r="AF151" i="3"/>
  <c r="AC151" i="3"/>
  <c r="AB151" i="3"/>
  <c r="AJ153" i="3"/>
  <c r="BJ153" i="3"/>
  <c r="AC153" i="3"/>
  <c r="BT153" i="3"/>
  <c r="AU153" i="3"/>
  <c r="BP153" i="3"/>
  <c r="BS153" i="3"/>
  <c r="BI153" i="3"/>
  <c r="BO153" i="3"/>
  <c r="AN153" i="3"/>
  <c r="BM153" i="3"/>
  <c r="BB153" i="3"/>
  <c r="BU153" i="3"/>
  <c r="AW153" i="3"/>
  <c r="AP153" i="3"/>
  <c r="BR153" i="3"/>
  <c r="AF153" i="3"/>
  <c r="BF153" i="3"/>
  <c r="W151" i="3"/>
  <c r="BK153" i="3"/>
  <c r="BD153" i="3"/>
  <c r="AX153" i="3"/>
  <c r="AT153" i="3"/>
  <c r="BE153" i="3"/>
  <c r="BH153" i="3"/>
  <c r="AB153" i="3"/>
  <c r="AO153" i="3"/>
  <c r="AV153" i="3"/>
  <c r="BC153" i="3"/>
  <c r="AA153" i="3"/>
  <c r="AY153" i="3"/>
  <c r="BA153" i="3"/>
  <c r="BN153" i="3"/>
  <c r="AR153" i="3"/>
  <c r="AZ153" i="3"/>
  <c r="AK153" i="3"/>
  <c r="AI153" i="3"/>
  <c r="AQ153" i="3"/>
  <c r="AS153" i="3"/>
  <c r="AH153" i="3"/>
  <c r="AM153" i="3"/>
  <c r="AE153" i="3"/>
  <c r="BQ153" i="3"/>
  <c r="BG153" i="3"/>
  <c r="AG153" i="3"/>
  <c r="AL153" i="3"/>
  <c r="AD153" i="3"/>
  <c r="BL153" i="3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AT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W153" i="3"/>
  <c r="AB155" i="3" l="1"/>
  <c r="AC155" i="3" l="1"/>
  <c r="AI125" i="3"/>
  <c r="BB139" i="3"/>
  <c r="BS126" i="3"/>
  <c r="BS128" i="3"/>
  <c r="AC130" i="3"/>
  <c r="BN132" i="3"/>
  <c r="AD138" i="3"/>
  <c r="AL139" i="3"/>
  <c r="BJ132" i="3"/>
  <c r="AZ135" i="3"/>
  <c r="AW136" i="3"/>
  <c r="AA124" i="3"/>
  <c r="AI37" i="3"/>
  <c r="AE60" i="3"/>
  <c r="AI32" i="3"/>
  <c r="AB121" i="3"/>
  <c r="AQ127" i="3"/>
  <c r="BN126" i="3"/>
  <c r="AI126" i="3"/>
  <c r="BN124" i="3"/>
  <c r="AM136" i="3"/>
  <c r="AP128" i="3"/>
  <c r="AH127" i="3"/>
  <c r="AS141" i="3"/>
  <c r="BK141" i="3"/>
  <c r="BP125" i="3"/>
  <c r="BC128" i="3"/>
  <c r="BO136" i="3"/>
  <c r="AG105" i="3"/>
  <c r="AG61" i="3"/>
  <c r="AC93" i="3"/>
  <c r="AH141" i="3"/>
  <c r="AR129" i="3"/>
  <c r="BT138" i="3"/>
  <c r="AD137" i="3"/>
  <c r="AT132" i="3"/>
  <c r="AH130" i="3"/>
  <c r="AM139" i="3"/>
  <c r="AD124" i="3"/>
  <c r="AW140" i="3"/>
  <c r="BM139" i="3"/>
  <c r="BL125" i="3"/>
  <c r="AT125" i="3"/>
  <c r="AG70" i="3"/>
  <c r="AA80" i="3"/>
  <c r="AG73" i="3"/>
  <c r="AH115" i="3"/>
  <c r="BH136" i="3"/>
  <c r="AD136" i="3"/>
  <c r="AR124" i="3"/>
  <c r="AT129" i="3"/>
  <c r="AY132" i="3"/>
  <c r="BN141" i="3"/>
  <c r="AP135" i="3"/>
  <c r="BH130" i="3"/>
  <c r="BA138" i="3"/>
  <c r="BA128" i="3"/>
  <c r="BU139" i="3"/>
  <c r="AR128" i="3"/>
  <c r="AI61" i="3"/>
  <c r="AE48" i="3"/>
  <c r="AC79" i="3"/>
  <c r="AJ25" i="3"/>
  <c r="BI129" i="3"/>
  <c r="AH124" i="3"/>
  <c r="BF132" i="3"/>
  <c r="AZ128" i="3"/>
  <c r="AJ136" i="3"/>
  <c r="BB141" i="3"/>
  <c r="AS129" i="3"/>
  <c r="AH129" i="3"/>
  <c r="BF126" i="3"/>
  <c r="AM124" i="3"/>
  <c r="AU124" i="3"/>
  <c r="AO133" i="3"/>
  <c r="AO11" i="3"/>
  <c r="AG67" i="3"/>
  <c r="AK83" i="3"/>
  <c r="AA121" i="3"/>
  <c r="AD129" i="3"/>
  <c r="AR135" i="3"/>
  <c r="AX124" i="3"/>
  <c r="BO138" i="3"/>
  <c r="AD126" i="3"/>
  <c r="AC124" i="3"/>
  <c r="AP127" i="3"/>
  <c r="AR141" i="3"/>
  <c r="BB137" i="3"/>
  <c r="BU132" i="3"/>
  <c r="AD139" i="3"/>
  <c r="BE126" i="3"/>
  <c r="AC76" i="3"/>
  <c r="AD20" i="3"/>
  <c r="AA105" i="3"/>
  <c r="AC132" i="3"/>
  <c r="AN133" i="3"/>
  <c r="BQ124" i="3"/>
  <c r="AH133" i="3"/>
  <c r="BQ140" i="3"/>
  <c r="AD130" i="3"/>
  <c r="BQ138" i="3"/>
  <c r="AX126" i="3"/>
  <c r="AY125" i="3"/>
  <c r="BD129" i="3"/>
  <c r="AP129" i="3"/>
  <c r="BU141" i="3"/>
  <c r="BE133" i="3"/>
  <c r="AD103" i="3"/>
  <c r="AA111" i="3"/>
  <c r="AE94" i="3"/>
  <c r="AG140" i="3"/>
  <c r="AG141" i="3"/>
  <c r="AH122" i="3"/>
  <c r="BL141" i="3"/>
  <c r="AW138" i="3"/>
  <c r="AB140" i="3"/>
  <c r="AU141" i="3"/>
  <c r="BC136" i="3"/>
  <c r="BL126" i="3"/>
  <c r="BJ135" i="3"/>
  <c r="AN141" i="3"/>
  <c r="AA130" i="3"/>
  <c r="BL140" i="3"/>
  <c r="AI92" i="3"/>
  <c r="AH43" i="3"/>
  <c r="AC109" i="3"/>
  <c r="AK24" i="3"/>
  <c r="AC45" i="3"/>
  <c r="AF112" i="3"/>
  <c r="AE103" i="3"/>
  <c r="AK62" i="3"/>
  <c r="AJ81" i="3"/>
  <c r="AJ109" i="3"/>
  <c r="AJ80" i="3"/>
  <c r="BQ11" i="3"/>
  <c r="AR25" i="3"/>
  <c r="BA16" i="3"/>
  <c r="BA54" i="3"/>
  <c r="AE14" i="3"/>
  <c r="BB27" i="3"/>
  <c r="AQ16" i="3"/>
  <c r="AJ46" i="3"/>
  <c r="BD22" i="3"/>
  <c r="AC87" i="3"/>
  <c r="BG18" i="3"/>
  <c r="AV13" i="3"/>
  <c r="AJ29" i="3"/>
  <c r="AN28" i="3"/>
  <c r="BA18" i="3"/>
  <c r="BL24" i="3"/>
  <c r="BK36" i="3"/>
  <c r="BS44" i="3"/>
  <c r="AO104" i="3"/>
  <c r="AS65" i="3"/>
  <c r="AM113" i="3"/>
  <c r="AO113" i="3"/>
  <c r="BU106" i="3"/>
  <c r="BG104" i="3"/>
  <c r="AJ105" i="3"/>
  <c r="AJ99" i="3"/>
  <c r="AJ101" i="3"/>
  <c r="AC84" i="3"/>
  <c r="AD86" i="3"/>
  <c r="AE115" i="3"/>
  <c r="AC33" i="3"/>
  <c r="AG20" i="3"/>
  <c r="AI16" i="3"/>
  <c r="BG23" i="3"/>
  <c r="AD101" i="3"/>
  <c r="AE29" i="3"/>
  <c r="AI21" i="3"/>
  <c r="BS28" i="3"/>
  <c r="BP24" i="3"/>
  <c r="AB36" i="3"/>
  <c r="BU61" i="3"/>
  <c r="AG76" i="3"/>
  <c r="AK27" i="3"/>
  <c r="AC49" i="3"/>
  <c r="AV61" i="3"/>
  <c r="AF92" i="3"/>
  <c r="BS25" i="3"/>
  <c r="BJ103" i="3"/>
  <c r="AU65" i="3"/>
  <c r="BF95" i="3"/>
  <c r="AT57" i="3"/>
  <c r="AU104" i="3"/>
  <c r="BF90" i="3"/>
  <c r="BM62" i="3"/>
  <c r="AW37" i="3"/>
  <c r="AG93" i="3"/>
  <c r="AJ51" i="3"/>
  <c r="AG44" i="3"/>
  <c r="AB104" i="3"/>
  <c r="AK71" i="3"/>
  <c r="AD47" i="3"/>
  <c r="AF95" i="3"/>
  <c r="AF22" i="3"/>
  <c r="AA89" i="3"/>
  <c r="AY27" i="3"/>
  <c r="BM61" i="3"/>
  <c r="BI10" i="3"/>
  <c r="AD13" i="3"/>
  <c r="AO22" i="3"/>
  <c r="BG13" i="3"/>
  <c r="AT25" i="3"/>
  <c r="AB10" i="3"/>
  <c r="BN27" i="3"/>
  <c r="BS16" i="3"/>
  <c r="BO13" i="3"/>
  <c r="AI27" i="3"/>
  <c r="BI25" i="3"/>
  <c r="AW16" i="3"/>
  <c r="BS29" i="3"/>
  <c r="AT44" i="3"/>
  <c r="AL67" i="3"/>
  <c r="BR65" i="3"/>
  <c r="AW70" i="3"/>
  <c r="BB61" i="3"/>
  <c r="BJ49" i="3"/>
  <c r="BI54" i="3"/>
  <c r="AW89" i="3"/>
  <c r="AK68" i="3"/>
  <c r="AI59" i="3"/>
  <c r="AB42" i="3"/>
  <c r="AF102" i="3"/>
  <c r="BI21" i="3"/>
  <c r="AJ65" i="3"/>
  <c r="AK102" i="3"/>
  <c r="AD93" i="3"/>
  <c r="BI28" i="3"/>
  <c r="AY25" i="3"/>
  <c r="BQ10" i="3"/>
  <c r="AF18" i="3"/>
  <c r="AM25" i="3"/>
  <c r="AE95" i="3"/>
  <c r="AU11" i="3"/>
  <c r="BU23" i="3"/>
  <c r="BP61" i="3"/>
  <c r="BA21" i="3"/>
  <c r="BE16" i="3"/>
  <c r="AH109" i="3"/>
  <c r="AB101" i="3"/>
  <c r="AN17" i="3"/>
  <c r="BH15" i="3"/>
  <c r="BQ18" i="3"/>
  <c r="BN105" i="3"/>
  <c r="BN61" i="3"/>
  <c r="BA92" i="3"/>
  <c r="BK95" i="3"/>
  <c r="AT84" i="3"/>
  <c r="BG61" i="3"/>
  <c r="BD39" i="3"/>
  <c r="AC57" i="3"/>
  <c r="AK121" i="3"/>
  <c r="AO137" i="3"/>
  <c r="AW130" i="3"/>
  <c r="AS126" i="3"/>
  <c r="AE140" i="3"/>
  <c r="BF136" i="3"/>
  <c r="AK134" i="3"/>
  <c r="BA141" i="3"/>
  <c r="AS138" i="3"/>
  <c r="BN133" i="3"/>
  <c r="AE135" i="3"/>
  <c r="AV136" i="3"/>
  <c r="BJ136" i="3"/>
  <c r="AG99" i="3"/>
  <c r="AF48" i="3"/>
  <c r="AF60" i="3"/>
  <c r="AJ121" i="3"/>
  <c r="BC140" i="3"/>
  <c r="BF141" i="3"/>
  <c r="BT129" i="3"/>
  <c r="BI137" i="3"/>
  <c r="AX133" i="3"/>
  <c r="AI134" i="3"/>
  <c r="BI136" i="3"/>
  <c r="BP124" i="3"/>
  <c r="BJ133" i="3"/>
  <c r="AJ125" i="3"/>
  <c r="AT133" i="3"/>
  <c r="AR126" i="3"/>
  <c r="AH47" i="3"/>
  <c r="AF100" i="3"/>
  <c r="AD67" i="3"/>
  <c r="AE123" i="3"/>
  <c r="BO128" i="3"/>
  <c r="AV130" i="3"/>
  <c r="BD130" i="3"/>
  <c r="BA136" i="3"/>
  <c r="AO140" i="3"/>
  <c r="AX140" i="3"/>
  <c r="BT124" i="3"/>
  <c r="AJ133" i="3"/>
  <c r="AF139" i="3"/>
  <c r="AU130" i="3"/>
  <c r="AP126" i="3"/>
  <c r="AK44" i="3"/>
  <c r="AH39" i="3"/>
  <c r="AC88" i="3"/>
  <c r="AI46" i="3"/>
  <c r="BC126" i="3"/>
  <c r="AC126" i="3"/>
  <c r="AI123" i="3"/>
  <c r="BK132" i="3"/>
  <c r="AA126" i="3"/>
  <c r="BU129" i="3"/>
  <c r="BJ138" i="3"/>
  <c r="AZ130" i="3"/>
  <c r="AL133" i="3"/>
  <c r="BK139" i="3"/>
  <c r="BN136" i="3"/>
  <c r="BO127" i="3"/>
  <c r="AE100" i="3"/>
  <c r="AF77" i="3"/>
  <c r="AI100" i="3"/>
  <c r="AE98" i="3"/>
  <c r="BP133" i="3"/>
  <c r="AL138" i="3"/>
  <c r="BD124" i="3"/>
  <c r="BQ137" i="3"/>
  <c r="BA132" i="3"/>
  <c r="AB127" i="3"/>
  <c r="AQ137" i="3"/>
  <c r="BE125" i="3"/>
  <c r="AI132" i="3"/>
  <c r="AK128" i="3"/>
  <c r="AG128" i="3"/>
  <c r="BL130" i="3"/>
  <c r="AK107" i="3"/>
  <c r="AA61" i="3"/>
  <c r="AJ92" i="3"/>
  <c r="AB98" i="3"/>
  <c r="AT128" i="3"/>
  <c r="BM135" i="3"/>
  <c r="AD135" i="3"/>
  <c r="AI122" i="3"/>
  <c r="AU125" i="3"/>
  <c r="BA124" i="3"/>
  <c r="BO137" i="3"/>
  <c r="AB141" i="3"/>
  <c r="AI133" i="3"/>
  <c r="AL135" i="3"/>
  <c r="AA137" i="3"/>
  <c r="AT137" i="3"/>
  <c r="AD40" i="3"/>
  <c r="AA77" i="3"/>
  <c r="AK60" i="3"/>
  <c r="AO141" i="3"/>
  <c r="BQ127" i="3"/>
  <c r="AO129" i="3"/>
  <c r="AU129" i="3"/>
  <c r="BE124" i="3"/>
  <c r="BB132" i="3"/>
  <c r="AX141" i="3"/>
  <c r="AS128" i="3"/>
  <c r="AQ126" i="3"/>
  <c r="AQ130" i="3"/>
  <c r="BJ125" i="3"/>
  <c r="BH124" i="3"/>
  <c r="AK36" i="3"/>
  <c r="AG62" i="3"/>
  <c r="AJ86" i="3"/>
  <c r="AJ100" i="3"/>
  <c r="BK126" i="3"/>
  <c r="AY129" i="3"/>
  <c r="AW137" i="3"/>
  <c r="AJ130" i="3"/>
  <c r="BA130" i="3"/>
  <c r="BM138" i="3"/>
  <c r="AB135" i="3"/>
  <c r="AB123" i="3"/>
  <c r="AN127" i="3"/>
  <c r="BP126" i="3"/>
  <c r="BQ130" i="3"/>
  <c r="AX138" i="3"/>
  <c r="AH71" i="3"/>
  <c r="AF56" i="3"/>
  <c r="AH68" i="3"/>
  <c r="AC81" i="3"/>
  <c r="AB92" i="3"/>
  <c r="AC113" i="3"/>
  <c r="AF45" i="3"/>
  <c r="AE44" i="3"/>
  <c r="AO26" i="3"/>
  <c r="AB71" i="3"/>
  <c r="AH58" i="3"/>
  <c r="AD110" i="3"/>
  <c r="BO21" i="3"/>
  <c r="AW61" i="3"/>
  <c r="BR23" i="3"/>
  <c r="AG77" i="3"/>
  <c r="AC112" i="3"/>
  <c r="BM17" i="3"/>
  <c r="AA11" i="3"/>
  <c r="BC18" i="3"/>
  <c r="BR12" i="3"/>
  <c r="AQ11" i="3"/>
  <c r="BS13" i="3"/>
  <c r="AE20" i="3"/>
  <c r="AO12" i="3"/>
  <c r="AI43" i="3"/>
  <c r="AD24" i="3"/>
  <c r="AX101" i="3"/>
  <c r="BG92" i="3"/>
  <c r="BT36" i="3"/>
  <c r="AM45" i="3"/>
  <c r="BR67" i="3"/>
  <c r="BG70" i="3"/>
  <c r="BI65" i="3"/>
  <c r="BI49" i="3"/>
  <c r="AH77" i="3"/>
  <c r="AH60" i="3"/>
  <c r="AD68" i="3"/>
  <c r="AH100" i="3"/>
  <c r="AF87" i="3"/>
  <c r="AH102" i="3"/>
  <c r="AH56" i="3"/>
  <c r="AB95" i="3"/>
  <c r="AF37" i="3"/>
  <c r="BK54" i="3"/>
  <c r="AR18" i="3"/>
  <c r="AS26" i="3"/>
  <c r="AG116" i="3"/>
  <c r="BU54" i="3"/>
  <c r="AF35" i="3"/>
  <c r="AF64" i="3"/>
  <c r="AH38" i="3"/>
  <c r="AI117" i="3"/>
  <c r="AH36" i="3"/>
  <c r="BP54" i="3"/>
  <c r="BK14" i="3"/>
  <c r="BI26" i="3"/>
  <c r="AD32" i="3"/>
  <c r="BF54" i="3"/>
  <c r="BF60" i="3"/>
  <c r="AT115" i="3"/>
  <c r="BL103" i="3"/>
  <c r="BF39" i="3"/>
  <c r="AR95" i="3"/>
  <c r="BB118" i="3"/>
  <c r="BA57" i="3"/>
  <c r="BP34" i="3"/>
  <c r="AJ45" i="3"/>
  <c r="AI65" i="3"/>
  <c r="AA103" i="3"/>
  <c r="AK45" i="3"/>
  <c r="AK57" i="3"/>
  <c r="AD107" i="3"/>
  <c r="AA62" i="3"/>
  <c r="AJ60" i="3"/>
  <c r="BT15" i="3"/>
  <c r="BN25" i="3"/>
  <c r="BJ24" i="3"/>
  <c r="BO15" i="3"/>
  <c r="BE29" i="3"/>
  <c r="AM28" i="3"/>
  <c r="BJ12" i="3"/>
  <c r="AA23" i="3"/>
  <c r="AE32" i="3"/>
  <c r="AI26" i="3"/>
  <c r="BD15" i="3"/>
  <c r="BE45" i="3"/>
  <c r="AZ17" i="3"/>
  <c r="BC12" i="3"/>
  <c r="BC10" i="3"/>
  <c r="AX16" i="3"/>
  <c r="BF36" i="3"/>
  <c r="BL45" i="3"/>
  <c r="BQ57" i="3"/>
  <c r="AT92" i="3"/>
  <c r="BH92" i="3"/>
  <c r="BP45" i="3"/>
  <c r="AN61" i="3"/>
  <c r="AC24" i="3"/>
  <c r="AH66" i="3"/>
  <c r="AF88" i="3"/>
  <c r="AD100" i="3"/>
  <c r="AE43" i="3"/>
  <c r="AH48" i="3"/>
  <c r="AI73" i="3"/>
  <c r="AD115" i="3"/>
  <c r="AC56" i="3"/>
  <c r="AA27" i="3"/>
  <c r="AQ17" i="3"/>
  <c r="AU26" i="3"/>
  <c r="AO13" i="3"/>
  <c r="BE54" i="3"/>
  <c r="AF54" i="3"/>
  <c r="BF29" i="3"/>
  <c r="BE14" i="3"/>
  <c r="BQ25" i="3"/>
  <c r="AH11" i="3"/>
  <c r="BQ28" i="3"/>
  <c r="AM23" i="3"/>
  <c r="AW29" i="3"/>
  <c r="AD64" i="3"/>
  <c r="BG54" i="3"/>
  <c r="BL25" i="3"/>
  <c r="BU105" i="3"/>
  <c r="BR105" i="3"/>
  <c r="BE84" i="3"/>
  <c r="BO62" i="3"/>
  <c r="BB89" i="3"/>
  <c r="AW67" i="3"/>
  <c r="BK34" i="3"/>
  <c r="AB32" i="3"/>
  <c r="AK93" i="3"/>
  <c r="AD121" i="3"/>
  <c r="BC129" i="3"/>
  <c r="AW128" i="3"/>
  <c r="BO140" i="3"/>
  <c r="BN128" i="3"/>
  <c r="AF137" i="3"/>
  <c r="AA136" i="3"/>
  <c r="AN137" i="3"/>
  <c r="BA135" i="3"/>
  <c r="BO129" i="3"/>
  <c r="BI133" i="3"/>
  <c r="BB135" i="3"/>
  <c r="AP132" i="3"/>
  <c r="AG83" i="3"/>
  <c r="AJ70" i="3"/>
  <c r="AF59" i="3"/>
  <c r="AB143" i="3"/>
  <c r="AF127" i="3"/>
  <c r="AK127" i="3"/>
  <c r="BU136" i="3"/>
  <c r="AC134" i="3"/>
  <c r="AZ136" i="3"/>
  <c r="BG129" i="3"/>
  <c r="BA129" i="3"/>
  <c r="BJ137" i="3"/>
  <c r="BD126" i="3"/>
  <c r="BG133" i="3"/>
  <c r="AH132" i="3"/>
  <c r="AD141" i="3"/>
  <c r="AA100" i="3"/>
  <c r="AD109" i="3"/>
  <c r="AA98" i="3"/>
  <c r="BP137" i="3"/>
  <c r="AL141" i="3"/>
  <c r="AN135" i="3"/>
  <c r="AW132" i="3"/>
  <c r="BJ141" i="3"/>
  <c r="BT127" i="3"/>
  <c r="BH137" i="3"/>
  <c r="AN128" i="3"/>
  <c r="AV128" i="3"/>
  <c r="AB126" i="3"/>
  <c r="AZ127" i="3"/>
  <c r="AO135" i="3"/>
  <c r="AI84" i="3"/>
  <c r="AD104" i="3"/>
  <c r="AB116" i="3"/>
  <c r="AH98" i="3"/>
  <c r="AX139" i="3"/>
  <c r="AL126" i="3"/>
  <c r="BQ132" i="3"/>
  <c r="BB126" i="3"/>
  <c r="BA140" i="3"/>
  <c r="AF123" i="3"/>
  <c r="AJ134" i="3"/>
  <c r="AN129" i="3"/>
  <c r="BB127" i="3"/>
  <c r="AP138" i="3"/>
  <c r="AK137" i="3"/>
  <c r="BK124" i="3"/>
  <c r="AJ88" i="3"/>
  <c r="AD62" i="3"/>
  <c r="AH117" i="3"/>
  <c r="AC98" i="3"/>
  <c r="BA126" i="3"/>
  <c r="AR127" i="3"/>
  <c r="AA122" i="3"/>
  <c r="BF128" i="3"/>
  <c r="AA129" i="3"/>
  <c r="BH126" i="3"/>
  <c r="AW141" i="3"/>
  <c r="AH125" i="3"/>
  <c r="AB122" i="3"/>
  <c r="AH134" i="3"/>
  <c r="AY136" i="3"/>
  <c r="AF124" i="3"/>
  <c r="AG89" i="3"/>
  <c r="AD36" i="3"/>
  <c r="AA66" i="3"/>
  <c r="AF143" i="3"/>
  <c r="BH125" i="3"/>
  <c r="AC127" i="3"/>
  <c r="AI135" i="3"/>
  <c r="BH140" i="3"/>
  <c r="AA123" i="3"/>
  <c r="AG122" i="3"/>
  <c r="BF140" i="3"/>
  <c r="BN139" i="3"/>
  <c r="BR136" i="3"/>
  <c r="AQ125" i="3"/>
  <c r="BP139" i="3"/>
  <c r="BC132" i="3"/>
  <c r="AC106" i="3"/>
  <c r="AE38" i="3"/>
  <c r="AE59" i="3"/>
  <c r="AX128" i="3"/>
  <c r="AQ135" i="3"/>
  <c r="BI124" i="3"/>
  <c r="BH135" i="3"/>
  <c r="BL136" i="3"/>
  <c r="AY138" i="3"/>
  <c r="BM132" i="3"/>
  <c r="BA139" i="3"/>
  <c r="BB136" i="3"/>
  <c r="AP141" i="3"/>
  <c r="BU140" i="3"/>
  <c r="AF141" i="3"/>
  <c r="AG55" i="3"/>
  <c r="AK113" i="3"/>
  <c r="AA110" i="3"/>
  <c r="AF98" i="3"/>
  <c r="AN138" i="3"/>
  <c r="AT139" i="3"/>
  <c r="BO139" i="3"/>
  <c r="BO130" i="3"/>
  <c r="BP132" i="3"/>
  <c r="AB136" i="3"/>
  <c r="AN140" i="3"/>
  <c r="AZ126" i="3"/>
  <c r="AM133" i="3"/>
  <c r="BF137" i="3"/>
  <c r="AX127" i="3"/>
  <c r="AT127" i="3"/>
  <c r="AK46" i="3"/>
  <c r="AE78" i="3"/>
  <c r="AF66" i="3"/>
  <c r="AB56" i="3"/>
  <c r="AG56" i="3"/>
  <c r="AE86" i="3"/>
  <c r="AA59" i="3"/>
  <c r="AD99" i="3"/>
  <c r="AD35" i="3"/>
  <c r="AI78" i="3"/>
  <c r="AA58" i="3"/>
  <c r="AF61" i="3"/>
  <c r="AX17" i="3"/>
  <c r="BM23" i="3"/>
  <c r="BH16" i="3"/>
  <c r="AI50" i="3"/>
  <c r="AQ28" i="3"/>
  <c r="AK39" i="3"/>
  <c r="BA26" i="3"/>
  <c r="AD80" i="3"/>
  <c r="AN22" i="3"/>
  <c r="AB49" i="3"/>
  <c r="AL12" i="3"/>
  <c r="AG111" i="3"/>
  <c r="AS16" i="3"/>
  <c r="AN10" i="3"/>
  <c r="BA12" i="3"/>
  <c r="AT105" i="3"/>
  <c r="AU84" i="3"/>
  <c r="AZ101" i="3"/>
  <c r="AT89" i="3"/>
  <c r="BU36" i="3"/>
  <c r="BF34" i="3"/>
  <c r="BE83" i="3"/>
  <c r="AW33" i="3"/>
  <c r="AG57" i="3"/>
  <c r="AH103" i="3"/>
  <c r="AB73" i="3"/>
  <c r="AE88" i="3"/>
  <c r="AB114" i="3"/>
  <c r="AE69" i="3"/>
  <c r="AE93" i="3"/>
  <c r="AE40" i="3"/>
  <c r="AE64" i="3"/>
  <c r="AA14" i="3"/>
  <c r="AD69" i="3"/>
  <c r="AA104" i="3"/>
  <c r="AE46" i="3"/>
  <c r="BJ28" i="3"/>
  <c r="AA26" i="3"/>
  <c r="AI28" i="3"/>
  <c r="AA42" i="3"/>
  <c r="AK13" i="3"/>
  <c r="BS11" i="3"/>
  <c r="BC22" i="3"/>
  <c r="BH18" i="3"/>
  <c r="AC103" i="3"/>
  <c r="BO11" i="3"/>
  <c r="AA21" i="3"/>
  <c r="AY101" i="3"/>
  <c r="BM45" i="3"/>
  <c r="AQ95" i="3"/>
  <c r="BR34" i="3"/>
  <c r="BT62" i="3"/>
  <c r="BB70" i="3"/>
  <c r="AO39" i="3"/>
  <c r="BL37" i="3"/>
  <c r="AB113" i="3"/>
  <c r="AB87" i="3"/>
  <c r="AB105" i="3"/>
  <c r="AD118" i="3"/>
  <c r="AI91" i="3"/>
  <c r="AB89" i="3"/>
  <c r="AG82" i="3"/>
  <c r="AK59" i="3"/>
  <c r="AD23" i="3"/>
  <c r="BP21" i="3"/>
  <c r="BO22" i="3"/>
  <c r="BT28" i="3"/>
  <c r="BM24" i="3"/>
  <c r="BJ26" i="3"/>
  <c r="BT22" i="3"/>
  <c r="AX27" i="3"/>
  <c r="AI13" i="3"/>
  <c r="BR22" i="3"/>
  <c r="AN21" i="3"/>
  <c r="BG25" i="3"/>
  <c r="BF15" i="3"/>
  <c r="AL17" i="3"/>
  <c r="AQ27" i="3"/>
  <c r="AD87" i="3"/>
  <c r="BK58" i="3"/>
  <c r="AL60" i="3"/>
  <c r="AQ92" i="3"/>
  <c r="BP44" i="3"/>
  <c r="AQ84" i="3"/>
  <c r="AL27" i="3"/>
  <c r="BL77" i="3"/>
  <c r="BU57" i="3"/>
  <c r="AJ58" i="3"/>
  <c r="AO29" i="3"/>
  <c r="AG107" i="3"/>
  <c r="AI44" i="3"/>
  <c r="AC50" i="3"/>
  <c r="AE65" i="3"/>
  <c r="AG46" i="3"/>
  <c r="AK94" i="3"/>
  <c r="BM10" i="3"/>
  <c r="AU27" i="3"/>
  <c r="BJ10" i="3"/>
  <c r="AC17" i="3"/>
  <c r="BJ16" i="3"/>
  <c r="AH27" i="3"/>
  <c r="AX24" i="3"/>
  <c r="AJ37" i="3"/>
  <c r="AI112" i="3"/>
  <c r="AC80" i="3"/>
  <c r="AE16" i="3"/>
  <c r="AD77" i="3"/>
  <c r="AT10" i="3"/>
  <c r="AF69" i="3"/>
  <c r="AQ26" i="3"/>
  <c r="BR44" i="3"/>
  <c r="BM65" i="3"/>
  <c r="BN92" i="3"/>
  <c r="AR57" i="3"/>
  <c r="BT105" i="3"/>
  <c r="BN106" i="3"/>
  <c r="BL62" i="3"/>
  <c r="BO37" i="3"/>
  <c r="AG60" i="3"/>
  <c r="AE68" i="3"/>
  <c r="AF121" i="3"/>
  <c r="AV125" i="3"/>
  <c r="AC128" i="3"/>
  <c r="AH126" i="3"/>
  <c r="BJ129" i="3"/>
  <c r="BM127" i="3"/>
  <c r="BM124" i="3"/>
  <c r="AW129" i="3"/>
  <c r="BE136" i="3"/>
  <c r="AB133" i="3"/>
  <c r="BT133" i="3"/>
  <c r="BM141" i="3"/>
  <c r="BF139" i="3"/>
  <c r="AI90" i="3"/>
  <c r="AF106" i="3"/>
  <c r="AB103" i="3"/>
  <c r="AV129" i="3"/>
  <c r="AW139" i="3"/>
  <c r="BU126" i="3"/>
  <c r="BT141" i="3"/>
  <c r="BM128" i="3"/>
  <c r="BI139" i="3"/>
  <c r="BL138" i="3"/>
  <c r="BJ127" i="3"/>
  <c r="BH127" i="3"/>
  <c r="AO130" i="3"/>
  <c r="AK130" i="3"/>
  <c r="BS137" i="3"/>
  <c r="AJ122" i="3"/>
  <c r="AA117" i="3"/>
  <c r="AE33" i="3"/>
  <c r="AC121" i="3"/>
  <c r="BH133" i="3"/>
  <c r="AE138" i="3"/>
  <c r="AX130" i="3"/>
  <c r="AT140" i="3"/>
  <c r="AI140" i="3"/>
  <c r="AJ137" i="3"/>
  <c r="AY127" i="3"/>
  <c r="AG130" i="3"/>
  <c r="AL137" i="3"/>
  <c r="AN132" i="3"/>
  <c r="BR129" i="3"/>
  <c r="AN126" i="3"/>
  <c r="AF111" i="3"/>
  <c r="AG94" i="3"/>
  <c r="AE34" i="3"/>
  <c r="AG121" i="3"/>
  <c r="BM136" i="3"/>
  <c r="BD140" i="3"/>
  <c r="BR125" i="3"/>
  <c r="BL128" i="3"/>
  <c r="BI132" i="3"/>
  <c r="BQ128" i="3"/>
  <c r="AL132" i="3"/>
  <c r="AR138" i="3"/>
  <c r="AI124" i="3"/>
  <c r="AE129" i="3"/>
  <c r="AH136" i="3"/>
  <c r="BL139" i="3"/>
  <c r="AA37" i="3"/>
  <c r="AK49" i="3"/>
  <c r="AJ78" i="3"/>
  <c r="AG98" i="3"/>
  <c r="BF127" i="3"/>
  <c r="AE124" i="3"/>
  <c r="AY135" i="3"/>
  <c r="BN129" i="3"/>
  <c r="BS135" i="3"/>
  <c r="AS125" i="3"/>
  <c r="AY128" i="3"/>
  <c r="AT135" i="3"/>
  <c r="BJ128" i="3"/>
  <c r="AF133" i="3"/>
  <c r="AM135" i="3"/>
  <c r="AV137" i="3"/>
  <c r="AD50" i="3"/>
  <c r="BF24" i="3"/>
  <c r="AJ71" i="3"/>
  <c r="AK143" i="3"/>
  <c r="AG139" i="3"/>
  <c r="AF140" i="3"/>
  <c r="AY139" i="3"/>
  <c r="AD128" i="3"/>
  <c r="AC125" i="3"/>
  <c r="AG133" i="3"/>
  <c r="AA134" i="3"/>
  <c r="BG128" i="3"/>
  <c r="AP140" i="3"/>
  <c r="AP124" i="3"/>
  <c r="AK138" i="3"/>
  <c r="AA132" i="3"/>
  <c r="AE66" i="3"/>
  <c r="AD27" i="3"/>
  <c r="AH121" i="3"/>
  <c r="AD125" i="3"/>
  <c r="BH139" i="3"/>
  <c r="BS140" i="3"/>
  <c r="BI138" i="3"/>
  <c r="AS137" i="3"/>
  <c r="BA125" i="3"/>
  <c r="AN136" i="3"/>
  <c r="AB137" i="3"/>
  <c r="BR126" i="3"/>
  <c r="AK141" i="3"/>
  <c r="AT136" i="3"/>
  <c r="AN139" i="3"/>
  <c r="AG91" i="3"/>
  <c r="AI49" i="3"/>
  <c r="AI69" i="3"/>
  <c r="AK98" i="3"/>
  <c r="BE139" i="3"/>
  <c r="AC123" i="3"/>
  <c r="BO135" i="3"/>
  <c r="AE139" i="3"/>
  <c r="AU138" i="3"/>
  <c r="AB134" i="3"/>
  <c r="AY141" i="3"/>
  <c r="AL129" i="3"/>
  <c r="AI127" i="3"/>
  <c r="AD134" i="3"/>
  <c r="AC133" i="3"/>
  <c r="BR137" i="3"/>
  <c r="AI80" i="3"/>
  <c r="AK43" i="3"/>
  <c r="AH86" i="3"/>
  <c r="AI113" i="3"/>
  <c r="AA36" i="3"/>
  <c r="AZ23" i="3"/>
  <c r="AE47" i="3"/>
  <c r="AA114" i="3"/>
  <c r="AC32" i="3"/>
  <c r="AJ83" i="3"/>
  <c r="AF89" i="3"/>
  <c r="AD11" i="3"/>
  <c r="BL21" i="3"/>
  <c r="AF105" i="3"/>
  <c r="BB23" i="3"/>
  <c r="AC102" i="3"/>
  <c r="BH14" i="3"/>
  <c r="AI107" i="3"/>
  <c r="AU29" i="3"/>
  <c r="AE37" i="3"/>
  <c r="AT23" i="3"/>
  <c r="AN26" i="3"/>
  <c r="BD14" i="3"/>
  <c r="BU13" i="3"/>
  <c r="AL23" i="3"/>
  <c r="AM24" i="3"/>
  <c r="BA15" i="3"/>
  <c r="AU37" i="3"/>
  <c r="AL57" i="3"/>
  <c r="AM60" i="3"/>
  <c r="BF106" i="3"/>
  <c r="BD104" i="3"/>
  <c r="AP90" i="3"/>
  <c r="BA89" i="3"/>
  <c r="AZ49" i="3"/>
  <c r="AK91" i="3"/>
  <c r="AI40" i="3"/>
  <c r="AH94" i="3"/>
  <c r="AJ93" i="3"/>
  <c r="AC47" i="3"/>
  <c r="AJ82" i="3"/>
  <c r="AB70" i="3"/>
  <c r="AI111" i="3"/>
  <c r="AG118" i="3"/>
  <c r="BP18" i="3"/>
  <c r="AI42" i="3"/>
  <c r="AF76" i="3"/>
  <c r="BD25" i="3"/>
  <c r="AB14" i="3"/>
  <c r="AS28" i="3"/>
  <c r="AD12" i="3"/>
  <c r="AV24" i="3"/>
  <c r="AM18" i="3"/>
  <c r="BP27" i="3"/>
  <c r="BN54" i="3"/>
  <c r="BC15" i="3"/>
  <c r="AF10" i="3"/>
  <c r="AY21" i="3"/>
  <c r="AD28" i="3"/>
  <c r="AM105" i="3"/>
  <c r="AQ32" i="3"/>
  <c r="BF92" i="3"/>
  <c r="BI90" i="3"/>
  <c r="BP57" i="3"/>
  <c r="AX87" i="3"/>
  <c r="AR70" i="3"/>
  <c r="BI113" i="3"/>
  <c r="AF117" i="3"/>
  <c r="AG59" i="3"/>
  <c r="AE45" i="3"/>
  <c r="AE35" i="3"/>
  <c r="AD56" i="3"/>
  <c r="AC38" i="3"/>
  <c r="AI35" i="3"/>
  <c r="AA32" i="3"/>
  <c r="AJ14" i="3"/>
  <c r="AK12" i="3"/>
  <c r="AB76" i="3"/>
  <c r="BK23" i="3"/>
  <c r="AH21" i="3"/>
  <c r="BT10" i="3"/>
  <c r="BK24" i="3"/>
  <c r="AF21" i="3"/>
  <c r="AX12" i="3"/>
  <c r="AH10" i="3"/>
  <c r="BL29" i="3"/>
  <c r="AW118" i="3"/>
  <c r="BO61" i="3"/>
  <c r="BU24" i="3"/>
  <c r="AJ23" i="3"/>
  <c r="BC27" i="3"/>
  <c r="AY60" i="3"/>
  <c r="AP12" i="3"/>
  <c r="AP62" i="3"/>
  <c r="AQ22" i="3"/>
  <c r="AP83" i="3"/>
  <c r="AR84" i="3"/>
  <c r="AR89" i="3"/>
  <c r="AF114" i="3"/>
  <c r="AJ39" i="3"/>
  <c r="AA106" i="3"/>
  <c r="AG34" i="3"/>
  <c r="AH88" i="3"/>
  <c r="AF70" i="3"/>
  <c r="AD49" i="3"/>
  <c r="AA64" i="3"/>
  <c r="BC26" i="3"/>
  <c r="AC26" i="3"/>
  <c r="BF28" i="3"/>
  <c r="BK26" i="3"/>
  <c r="AB69" i="3"/>
  <c r="AY18" i="3"/>
  <c r="AH46" i="3"/>
  <c r="AS22" i="3"/>
  <c r="AH87" i="3"/>
  <c r="AV28" i="3"/>
  <c r="AH37" i="3"/>
  <c r="BL23" i="3"/>
  <c r="BH28" i="3"/>
  <c r="BP26" i="3"/>
  <c r="AG28" i="3"/>
  <c r="BN18" i="3"/>
  <c r="BM36" i="3"/>
  <c r="AR115" i="3"/>
  <c r="AT103" i="3"/>
  <c r="AN39" i="3"/>
  <c r="AP95" i="3"/>
  <c r="BQ49" i="3"/>
  <c r="BC57" i="3"/>
  <c r="BC87" i="3"/>
  <c r="AA143" i="3"/>
  <c r="AG126" i="3"/>
  <c r="BM129" i="3"/>
  <c r="BO126" i="3"/>
  <c r="BE140" i="3"/>
  <c r="AJ138" i="3"/>
  <c r="AU128" i="3"/>
  <c r="AA138" i="3"/>
  <c r="BN140" i="3"/>
  <c r="BB133" i="3"/>
  <c r="BS125" i="3"/>
  <c r="AF136" i="3"/>
  <c r="AW124" i="3"/>
  <c r="AB100" i="3"/>
  <c r="AA94" i="3"/>
  <c r="AG78" i="3"/>
  <c r="AZ129" i="3"/>
  <c r="AF138" i="3"/>
  <c r="BU124" i="3"/>
  <c r="AF134" i="3"/>
  <c r="AQ138" i="3"/>
  <c r="BK128" i="3"/>
  <c r="BB130" i="3"/>
  <c r="AO138" i="3"/>
  <c r="BH132" i="3"/>
  <c r="AB125" i="3"/>
  <c r="AQ140" i="3"/>
  <c r="AO128" i="3"/>
  <c r="BR138" i="3"/>
  <c r="AB78" i="3"/>
  <c r="AC95" i="3"/>
  <c r="AI98" i="3"/>
  <c r="BG127" i="3"/>
  <c r="AC138" i="3"/>
  <c r="BG125" i="3"/>
  <c r="BC124" i="3"/>
  <c r="BS132" i="3"/>
  <c r="AG137" i="3"/>
  <c r="AE141" i="3"/>
  <c r="AS135" i="3"/>
  <c r="AO132" i="3"/>
  <c r="AK140" i="3"/>
  <c r="AV126" i="3"/>
  <c r="AX125" i="3"/>
  <c r="AA86" i="3"/>
  <c r="AH93" i="3"/>
  <c r="AI72" i="3"/>
  <c r="AE121" i="3"/>
  <c r="AR132" i="3"/>
  <c r="AZ125" i="3"/>
  <c r="BC137" i="3"/>
  <c r="AK123" i="3"/>
  <c r="AR139" i="3"/>
  <c r="AU127" i="3"/>
  <c r="AP139" i="3"/>
  <c r="AV135" i="3"/>
  <c r="BD137" i="3"/>
  <c r="AF125" i="3"/>
  <c r="BS133" i="3"/>
  <c r="BS124" i="3"/>
  <c r="AG68" i="3"/>
  <c r="AF57" i="3"/>
  <c r="AG43" i="3"/>
  <c r="AH143" i="3"/>
  <c r="AG123" i="3"/>
  <c r="BK133" i="3"/>
  <c r="BL135" i="3"/>
  <c r="AE122" i="3"/>
  <c r="BO132" i="3"/>
  <c r="AH140" i="3"/>
  <c r="AK135" i="3"/>
  <c r="BB124" i="3"/>
  <c r="AJ140" i="3"/>
  <c r="BC125" i="3"/>
  <c r="BG140" i="3"/>
  <c r="BT139" i="3"/>
  <c r="AI110" i="3"/>
  <c r="AF115" i="3"/>
  <c r="AI39" i="3"/>
  <c r="AA125" i="3"/>
  <c r="AZ132" i="3"/>
  <c r="AM129" i="3"/>
  <c r="BC127" i="3"/>
  <c r="AY133" i="3"/>
  <c r="AK125" i="3"/>
  <c r="AQ139" i="3"/>
  <c r="AL136" i="3"/>
  <c r="AC137" i="3"/>
  <c r="AV133" i="3"/>
  <c r="AF135" i="3"/>
  <c r="AR140" i="3"/>
  <c r="BE135" i="3"/>
  <c r="AI89" i="3"/>
  <c r="AJ42" i="3"/>
  <c r="AJ98" i="3"/>
  <c r="BQ135" i="3"/>
  <c r="AH139" i="3"/>
  <c r="BS141" i="3"/>
  <c r="BS139" i="3"/>
  <c r="AX129" i="3"/>
  <c r="AM128" i="3"/>
  <c r="BU130" i="3"/>
  <c r="BI127" i="3"/>
  <c r="AU137" i="3"/>
  <c r="BH128" i="3"/>
  <c r="AH138" i="3"/>
  <c r="AB132" i="3"/>
  <c r="AK51" i="3"/>
  <c r="AB37" i="3"/>
  <c r="AG64" i="3"/>
  <c r="AI121" i="3"/>
  <c r="BN130" i="3"/>
  <c r="AD122" i="3"/>
  <c r="BM133" i="3"/>
  <c r="AY126" i="3"/>
  <c r="AG135" i="3"/>
  <c r="BL137" i="3"/>
  <c r="AO139" i="3"/>
  <c r="BD125" i="3"/>
  <c r="BN137" i="3"/>
  <c r="AK122" i="3"/>
  <c r="AH137" i="3"/>
  <c r="AJ135" i="3"/>
  <c r="AB45" i="3"/>
  <c r="AD114" i="3"/>
  <c r="AE116" i="3"/>
  <c r="AK95" i="3"/>
  <c r="AC89" i="3"/>
  <c r="AH69" i="3"/>
  <c r="AK48" i="3"/>
  <c r="AD90" i="3"/>
  <c r="AH33" i="3"/>
  <c r="AG109" i="3"/>
  <c r="AG51" i="3"/>
  <c r="AA44" i="3"/>
  <c r="AP29" i="3"/>
  <c r="AC99" i="3"/>
  <c r="AQ10" i="3"/>
  <c r="AB12" i="3"/>
  <c r="AO23" i="3"/>
  <c r="BD17" i="3"/>
  <c r="AO45" i="3"/>
  <c r="BB11" i="3"/>
  <c r="BJ90" i="3"/>
  <c r="BK18" i="3"/>
  <c r="BN12" i="3"/>
  <c r="AB112" i="3"/>
  <c r="AQ25" i="3"/>
  <c r="AH13" i="3"/>
  <c r="BS22" i="3"/>
  <c r="AY44" i="3"/>
  <c r="AX39" i="3"/>
  <c r="BG65" i="3"/>
  <c r="AP39" i="3"/>
  <c r="BD61" i="3"/>
  <c r="AL118" i="3"/>
  <c r="AO106" i="3"/>
  <c r="BU45" i="3"/>
  <c r="AE73" i="3"/>
  <c r="AD112" i="3"/>
  <c r="AC116" i="3"/>
  <c r="AB106" i="3"/>
  <c r="AA81" i="3"/>
  <c r="AF109" i="3"/>
  <c r="AE104" i="3"/>
  <c r="AG66" i="3"/>
  <c r="AI23" i="3"/>
  <c r="AC13" i="3"/>
  <c r="BR11" i="3"/>
  <c r="AV140" i="3"/>
  <c r="AM137" i="3"/>
  <c r="AV127" i="3"/>
  <c r="AF128" i="3"/>
  <c r="AY140" i="3"/>
  <c r="AG138" i="3"/>
  <c r="AU136" i="3"/>
  <c r="BG135" i="3"/>
  <c r="BB128" i="3"/>
  <c r="BD138" i="3"/>
  <c r="AZ140" i="3"/>
  <c r="AL128" i="3"/>
  <c r="BG124" i="3"/>
  <c r="AA116" i="3"/>
  <c r="AH59" i="3"/>
  <c r="AI64" i="3"/>
  <c r="BG139" i="3"/>
  <c r="AQ128" i="3"/>
  <c r="AT141" i="3"/>
  <c r="AJ141" i="3"/>
  <c r="AG132" i="3"/>
  <c r="BT137" i="3"/>
  <c r="AS136" i="3"/>
  <c r="AS130" i="3"/>
  <c r="AB129" i="3"/>
  <c r="BD141" i="3"/>
  <c r="BJ130" i="3"/>
  <c r="AC139" i="3"/>
  <c r="AK38" i="3"/>
  <c r="AK65" i="3"/>
  <c r="AK40" i="3"/>
  <c r="AJ143" i="3"/>
  <c r="AH128" i="3"/>
  <c r="BS136" i="3"/>
  <c r="BH129" i="3"/>
  <c r="BE132" i="3"/>
  <c r="AS127" i="3"/>
  <c r="AF122" i="3"/>
  <c r="AO125" i="3"/>
  <c r="BQ126" i="3"/>
  <c r="BP141" i="3"/>
  <c r="AT126" i="3"/>
  <c r="AD132" i="3"/>
  <c r="AM141" i="3"/>
  <c r="AK81" i="3"/>
  <c r="AB107" i="3"/>
  <c r="AI20" i="3"/>
  <c r="AI143" i="3"/>
  <c r="BB125" i="3"/>
  <c r="BD139" i="3"/>
  <c r="AJ126" i="3"/>
  <c r="AP125" i="3"/>
  <c r="BO133" i="3"/>
  <c r="AR133" i="3"/>
  <c r="AU133" i="3"/>
  <c r="AC135" i="3"/>
  <c r="BQ129" i="3"/>
  <c r="BR132" i="3"/>
  <c r="BF125" i="3"/>
  <c r="AA127" i="3"/>
  <c r="AA57" i="3"/>
  <c r="AK76" i="3"/>
  <c r="AH49" i="3"/>
  <c r="AV124" i="3"/>
  <c r="BL133" i="3"/>
  <c r="AA135" i="3"/>
  <c r="BG137" i="3"/>
  <c r="AM132" i="3"/>
  <c r="BS130" i="3"/>
  <c r="BG126" i="3"/>
  <c r="AB124" i="3"/>
  <c r="BK137" i="3"/>
  <c r="AI128" i="3"/>
  <c r="BQ141" i="3"/>
  <c r="AC140" i="3"/>
  <c r="BU133" i="3"/>
  <c r="AI114" i="3"/>
  <c r="AA99" i="3"/>
  <c r="AK54" i="3"/>
  <c r="AY130" i="3"/>
  <c r="AU140" i="3"/>
  <c r="BI128" i="3"/>
  <c r="BI140" i="3"/>
  <c r="AS124" i="3"/>
  <c r="BQ125" i="3"/>
  <c r="AG127" i="3"/>
  <c r="AA128" i="3"/>
  <c r="BD136" i="3"/>
  <c r="BD133" i="3"/>
  <c r="AM125" i="3"/>
  <c r="AQ124" i="3"/>
  <c r="BC139" i="3"/>
  <c r="AI116" i="3"/>
  <c r="AA72" i="3"/>
  <c r="AC143" i="3"/>
  <c r="AI129" i="3"/>
  <c r="BA137" i="3"/>
  <c r="BE128" i="3"/>
  <c r="BJ124" i="3"/>
  <c r="AA141" i="3"/>
  <c r="BP140" i="3"/>
  <c r="AS140" i="3"/>
  <c r="AI139" i="3"/>
  <c r="AJ127" i="3"/>
  <c r="AR125" i="3"/>
  <c r="AK139" i="3"/>
  <c r="BM140" i="3"/>
  <c r="AK109" i="3"/>
  <c r="AB99" i="3"/>
  <c r="AH80" i="3"/>
  <c r="AG143" i="3"/>
  <c r="AJ132" i="3"/>
  <c r="BP127" i="3"/>
  <c r="BG138" i="3"/>
  <c r="BI126" i="3"/>
  <c r="BO125" i="3"/>
  <c r="AM138" i="3"/>
  <c r="BE129" i="3"/>
  <c r="BT130" i="3"/>
  <c r="AE136" i="3"/>
  <c r="AC136" i="3"/>
  <c r="BG141" i="3"/>
  <c r="AK126" i="3"/>
  <c r="AK106" i="3"/>
  <c r="AK87" i="3"/>
  <c r="AF104" i="3"/>
  <c r="AB40" i="3"/>
  <c r="AK37" i="3"/>
  <c r="AC64" i="3"/>
  <c r="AE50" i="3"/>
  <c r="AC100" i="3"/>
  <c r="AA84" i="3"/>
  <c r="AB80" i="3"/>
  <c r="AK110" i="3"/>
  <c r="BE15" i="3"/>
  <c r="AM54" i="3"/>
  <c r="BJ21" i="3"/>
  <c r="AW28" i="3"/>
  <c r="BM15" i="3"/>
  <c r="BO27" i="3"/>
  <c r="BE11" i="3"/>
  <c r="AE76" i="3"/>
  <c r="BL54" i="3"/>
  <c r="AH54" i="3"/>
  <c r="BU15" i="3"/>
  <c r="AJ11" i="3"/>
  <c r="BI11" i="3"/>
  <c r="BD106" i="3"/>
  <c r="AX14" i="3"/>
  <c r="AL18" i="3"/>
  <c r="AX60" i="3"/>
  <c r="BN45" i="3"/>
  <c r="AZ58" i="3"/>
  <c r="BB34" i="3"/>
  <c r="AR56" i="3"/>
  <c r="BH61" i="3"/>
  <c r="AU77" i="3"/>
  <c r="AH23" i="3"/>
  <c r="AG79" i="3"/>
  <c r="AT15" i="3"/>
  <c r="AJ68" i="3"/>
  <c r="AJ90" i="3"/>
  <c r="AA76" i="3"/>
  <c r="AE91" i="3"/>
  <c r="AB47" i="3"/>
  <c r="AD55" i="3"/>
  <c r="BA10" i="3"/>
  <c r="BO18" i="3"/>
  <c r="AI14" i="3"/>
  <c r="BF14" i="3"/>
  <c r="AA17" i="3"/>
  <c r="AN16" i="3"/>
  <c r="AO14" i="3"/>
  <c r="AK16" i="3"/>
  <c r="BC24" i="3"/>
  <c r="AD14" i="3"/>
  <c r="AB18" i="3"/>
  <c r="AI12" i="3"/>
  <c r="AB23" i="3"/>
  <c r="BE27" i="3"/>
  <c r="BJ18" i="3"/>
  <c r="BO25" i="3"/>
  <c r="BF62" i="3"/>
  <c r="AU95" i="3"/>
  <c r="AM36" i="3"/>
  <c r="AX45" i="3"/>
  <c r="BS115" i="3"/>
  <c r="AZ16" i="3"/>
  <c r="BM39" i="3"/>
  <c r="BJ61" i="3"/>
  <c r="AD43" i="3"/>
  <c r="AC48" i="3"/>
  <c r="AI109" i="3"/>
  <c r="AK92" i="3"/>
  <c r="AC68" i="3"/>
  <c r="AB93" i="3"/>
  <c r="AF55" i="3"/>
  <c r="AE113" i="3"/>
  <c r="AX26" i="3"/>
  <c r="AA18" i="3"/>
  <c r="AD95" i="3"/>
  <c r="AV15" i="3"/>
  <c r="BC25" i="3"/>
  <c r="AQ12" i="3"/>
  <c r="AA15" i="3"/>
  <c r="AI77" i="3"/>
  <c r="AS10" i="3"/>
  <c r="AB48" i="3"/>
  <c r="AV29" i="3"/>
  <c r="AJ36" i="3"/>
  <c r="AI95" i="3"/>
  <c r="AH111" i="3"/>
  <c r="BQ16" i="3"/>
  <c r="BF33" i="3"/>
  <c r="BR92" i="3"/>
  <c r="BR36" i="3"/>
  <c r="BA58" i="3"/>
  <c r="BH44" i="3"/>
  <c r="BR70" i="3"/>
  <c r="BU104" i="3"/>
  <c r="BP49" i="3"/>
  <c r="AF83" i="3"/>
  <c r="AI45" i="3"/>
  <c r="AF116" i="3"/>
  <c r="AD17" i="3"/>
  <c r="AC71" i="3"/>
  <c r="AJ33" i="3"/>
  <c r="AJ106" i="3"/>
  <c r="AB65" i="3"/>
  <c r="AK55" i="3"/>
  <c r="AU17" i="3"/>
  <c r="AM15" i="3"/>
  <c r="AK23" i="3"/>
  <c r="AL25" i="3"/>
  <c r="BF11" i="3"/>
  <c r="AC27" i="3"/>
  <c r="AZ14" i="3"/>
  <c r="AV25" i="3"/>
  <c r="BC11" i="3"/>
  <c r="BS26" i="3"/>
  <c r="AI22" i="3"/>
  <c r="BA23" i="3"/>
  <c r="BM16" i="3"/>
  <c r="BN26" i="3"/>
  <c r="BP95" i="3"/>
  <c r="AO105" i="3"/>
  <c r="AO57" i="3"/>
  <c r="BN62" i="3"/>
  <c r="BK90" i="3"/>
  <c r="BN57" i="3"/>
  <c r="BU37" i="3"/>
  <c r="BD62" i="3"/>
  <c r="AF42" i="3"/>
  <c r="AB43" i="3"/>
  <c r="AE118" i="3"/>
  <c r="AJ129" i="3"/>
  <c r="BR140" i="3"/>
  <c r="AH135" i="3"/>
  <c r="BU128" i="3"/>
  <c r="BU125" i="3"/>
  <c r="AD133" i="3"/>
  <c r="AB130" i="3"/>
  <c r="BL124" i="3"/>
  <c r="AK136" i="3"/>
  <c r="AM130" i="3"/>
  <c r="BF130" i="3"/>
  <c r="BD127" i="3"/>
  <c r="BK138" i="3"/>
  <c r="AJ34" i="3"/>
  <c r="AB58" i="3"/>
  <c r="AI58" i="3"/>
  <c r="BT135" i="3"/>
  <c r="AG136" i="3"/>
  <c r="BP128" i="3"/>
  <c r="AI138" i="3"/>
  <c r="AE125" i="3"/>
  <c r="BP136" i="3"/>
  <c r="BR124" i="3"/>
  <c r="BA127" i="3"/>
  <c r="BP129" i="3"/>
  <c r="AQ132" i="3"/>
  <c r="BQ133" i="3"/>
  <c r="BI125" i="3"/>
  <c r="AA65" i="3"/>
  <c r="AK64" i="3"/>
  <c r="AE106" i="3"/>
  <c r="BK140" i="3"/>
  <c r="AI136" i="3"/>
  <c r="BL132" i="3"/>
  <c r="AK129" i="3"/>
  <c r="AJ139" i="3"/>
  <c r="AR130" i="3"/>
  <c r="AW125" i="3"/>
  <c r="BJ140" i="3"/>
  <c r="AZ141" i="3"/>
  <c r="AO124" i="3"/>
  <c r="BF124" i="3"/>
  <c r="AS132" i="3"/>
  <c r="AD127" i="3"/>
  <c r="AA92" i="3"/>
  <c r="AE55" i="3"/>
  <c r="AB77" i="3"/>
  <c r="BU127" i="3"/>
  <c r="AO127" i="3"/>
  <c r="AU132" i="3"/>
  <c r="AT124" i="3"/>
  <c r="AC129" i="3"/>
  <c r="BH138" i="3"/>
  <c r="AS139" i="3"/>
  <c r="BD135" i="3"/>
  <c r="BI141" i="3"/>
  <c r="AL127" i="3"/>
  <c r="BU137" i="3"/>
  <c r="BG132" i="3"/>
  <c r="AU126" i="3"/>
  <c r="AK73" i="3"/>
  <c r="AH51" i="3"/>
  <c r="AF67" i="3"/>
  <c r="BC130" i="3"/>
  <c r="AP137" i="3"/>
  <c r="BL129" i="3"/>
  <c r="AV132" i="3"/>
  <c r="AR136" i="3"/>
  <c r="AM127" i="3"/>
  <c r="AA133" i="3"/>
  <c r="BJ126" i="3"/>
  <c r="AV138" i="3"/>
  <c r="AV141" i="3"/>
  <c r="BN125" i="3"/>
  <c r="AH123" i="3"/>
  <c r="AI137" i="3"/>
  <c r="AC101" i="3"/>
  <c r="AH83" i="3"/>
  <c r="AW13" i="3"/>
  <c r="BK129" i="3"/>
  <c r="BC135" i="3"/>
  <c r="BR127" i="3"/>
  <c r="AW135" i="3"/>
  <c r="BK125" i="3"/>
  <c r="AF129" i="3"/>
  <c r="AL140" i="3"/>
  <c r="BS138" i="3"/>
  <c r="AQ129" i="3"/>
  <c r="AU139" i="3"/>
  <c r="AP130" i="3"/>
  <c r="AT130" i="3"/>
  <c r="AE49" i="3"/>
  <c r="AK34" i="3"/>
  <c r="AH118" i="3"/>
  <c r="AD143" i="3"/>
  <c r="AW127" i="3"/>
  <c r="AT138" i="3"/>
  <c r="AU135" i="3"/>
  <c r="BT128" i="3"/>
  <c r="AJ128" i="3"/>
  <c r="AQ136" i="3"/>
  <c r="AZ133" i="3"/>
  <c r="AD123" i="3"/>
  <c r="AK133" i="3"/>
  <c r="AC141" i="3"/>
  <c r="BF129" i="3"/>
  <c r="AN124" i="3"/>
  <c r="AD79" i="3"/>
  <c r="AD83" i="3"/>
  <c r="AH44" i="3"/>
  <c r="AE143" i="3"/>
  <c r="BM137" i="3"/>
  <c r="AE134" i="3"/>
  <c r="AP133" i="3"/>
  <c r="AG124" i="3"/>
  <c r="BS129" i="3"/>
  <c r="BP130" i="3"/>
  <c r="BM130" i="3"/>
  <c r="AO136" i="3"/>
  <c r="AM140" i="3"/>
  <c r="BB129" i="3"/>
  <c r="BI135" i="3"/>
  <c r="AS133" i="3"/>
  <c r="AG101" i="3"/>
  <c r="AA35" i="3"/>
  <c r="AF94" i="3"/>
  <c r="AG106" i="3"/>
  <c r="AD73" i="3"/>
  <c r="AJ114" i="3"/>
  <c r="AP16" i="3"/>
  <c r="AF58" i="3"/>
  <c r="AD111" i="3"/>
  <c r="AC69" i="3"/>
  <c r="AB83" i="3"/>
  <c r="AZ61" i="3"/>
  <c r="AN29" i="3"/>
  <c r="BQ27" i="3"/>
  <c r="BE28" i="3"/>
  <c r="AU24" i="3"/>
  <c r="AX25" i="3"/>
  <c r="BH21" i="3"/>
  <c r="AH61" i="3"/>
  <c r="BM11" i="3"/>
  <c r="AJ49" i="3"/>
  <c r="AY61" i="3"/>
  <c r="BI29" i="3"/>
  <c r="BG17" i="3"/>
  <c r="AI18" i="3"/>
  <c r="BH23" i="3"/>
  <c r="AF15" i="3"/>
  <c r="AT65" i="3"/>
  <c r="AX94" i="3"/>
  <c r="AY95" i="3"/>
  <c r="BH84" i="3"/>
  <c r="AO84" i="3"/>
  <c r="AL15" i="3"/>
  <c r="BR89" i="3"/>
  <c r="AX84" i="3"/>
  <c r="AF118" i="3"/>
  <c r="AE83" i="3"/>
  <c r="AA51" i="3"/>
  <c r="AC62" i="3"/>
  <c r="AC78" i="3"/>
  <c r="AK58" i="3"/>
  <c r="AC86" i="3"/>
  <c r="AJ116" i="3"/>
  <c r="AP27" i="3"/>
  <c r="BK15" i="3"/>
  <c r="AO21" i="3"/>
  <c r="AH26" i="3"/>
  <c r="AZ13" i="3"/>
  <c r="AL24" i="3"/>
  <c r="BD11" i="3"/>
  <c r="AQ15" i="3"/>
  <c r="AQ61" i="3"/>
  <c r="AX29" i="3"/>
  <c r="AD25" i="3"/>
  <c r="AL13" i="3"/>
  <c r="BT12" i="3"/>
  <c r="AP11" i="3"/>
  <c r="BS10" i="3"/>
  <c r="BB18" i="3"/>
  <c r="BK105" i="3"/>
  <c r="AV37" i="3"/>
  <c r="BA104" i="3"/>
  <c r="BB14" i="3"/>
  <c r="BL84" i="3"/>
  <c r="BC115" i="3"/>
  <c r="BU39" i="3"/>
  <c r="AE39" i="3"/>
  <c r="AH64" i="3"/>
  <c r="AJ32" i="3"/>
  <c r="AG81" i="3"/>
  <c r="AF84" i="3"/>
  <c r="AI38" i="3"/>
  <c r="AI60" i="3"/>
  <c r="AD91" i="3"/>
  <c r="AB68" i="3"/>
  <c r="AX13" i="3"/>
  <c r="BT14" i="3"/>
  <c r="AD16" i="3"/>
  <c r="AF32" i="3"/>
  <c r="BJ29" i="3"/>
  <c r="AB102" i="3"/>
  <c r="BI14" i="3"/>
  <c r="AI70" i="3"/>
  <c r="AV11" i="3"/>
  <c r="AE77" i="3"/>
  <c r="AJ21" i="3"/>
  <c r="BG14" i="3"/>
  <c r="AL16" i="3"/>
  <c r="BO17" i="3"/>
  <c r="AT29" i="3"/>
  <c r="BR95" i="3"/>
  <c r="AW84" i="3"/>
  <c r="AM33" i="3"/>
  <c r="AS90" i="3"/>
  <c r="BD36" i="3"/>
  <c r="BN87" i="3"/>
  <c r="BK104" i="3"/>
  <c r="BO118" i="3"/>
  <c r="AK90" i="3"/>
  <c r="AB82" i="3"/>
  <c r="AB67" i="3"/>
  <c r="AG113" i="3"/>
  <c r="AC110" i="3"/>
  <c r="AJ76" i="3"/>
  <c r="AJ61" i="3"/>
  <c r="AH101" i="3"/>
  <c r="AA24" i="3"/>
  <c r="AC16" i="3"/>
  <c r="AU89" i="3"/>
  <c r="AI10" i="3"/>
  <c r="AG10" i="3"/>
  <c r="AF14" i="3"/>
  <c r="AT54" i="3"/>
  <c r="BR15" i="3"/>
  <c r="AM13" i="3"/>
  <c r="BE23" i="3"/>
  <c r="AK10" i="3"/>
  <c r="AC77" i="3"/>
  <c r="AZ89" i="3"/>
  <c r="BQ15" i="3"/>
  <c r="AE112" i="3"/>
  <c r="BB26" i="3"/>
  <c r="AS92" i="3"/>
  <c r="BS113" i="3"/>
  <c r="AZ104" i="3"/>
  <c r="BF65" i="3"/>
  <c r="BT65" i="3"/>
  <c r="BO113" i="3"/>
  <c r="AZ57" i="3"/>
  <c r="AF40" i="3"/>
  <c r="AC90" i="3"/>
  <c r="AK35" i="3"/>
  <c r="BA133" i="3"/>
  <c r="BG130" i="3"/>
  <c r="AE128" i="3"/>
  <c r="AE127" i="3"/>
  <c r="AO126" i="3"/>
  <c r="AJ123" i="3"/>
  <c r="AW126" i="3"/>
  <c r="BN135" i="3"/>
  <c r="BE137" i="3"/>
  <c r="AP136" i="3"/>
  <c r="BB138" i="3"/>
  <c r="BQ139" i="3"/>
  <c r="BM126" i="3"/>
  <c r="AX136" i="3"/>
  <c r="BT136" i="3"/>
  <c r="AX135" i="3"/>
  <c r="AB55" i="3"/>
  <c r="AG12" i="3"/>
  <c r="BC13" i="3"/>
  <c r="BC62" i="3"/>
  <c r="AH114" i="3"/>
  <c r="AR27" i="3"/>
  <c r="AG50" i="3"/>
  <c r="AW27" i="3"/>
  <c r="BG27" i="3"/>
  <c r="AM84" i="3"/>
  <c r="BI34" i="3"/>
  <c r="AD58" i="3"/>
  <c r="AH73" i="3"/>
  <c r="AC12" i="3"/>
  <c r="BM29" i="3"/>
  <c r="AX10" i="3"/>
  <c r="AV23" i="3"/>
  <c r="AS113" i="3"/>
  <c r="AX49" i="3"/>
  <c r="AD117" i="3"/>
  <c r="AI93" i="3"/>
  <c r="AY12" i="3"/>
  <c r="AM11" i="3"/>
  <c r="AB15" i="3"/>
  <c r="AE54" i="3"/>
  <c r="BQ54" i="3"/>
  <c r="AB118" i="3"/>
  <c r="AJ115" i="3"/>
  <c r="AF68" i="3"/>
  <c r="AA83" i="3"/>
  <c r="AC51" i="3"/>
  <c r="AH35" i="3"/>
  <c r="AJ104" i="3"/>
  <c r="AA12" i="3"/>
  <c r="BR26" i="3"/>
  <c r="BJ22" i="3"/>
  <c r="AP54" i="3"/>
  <c r="AE24" i="3"/>
  <c r="AG13" i="3"/>
  <c r="BU29" i="3"/>
  <c r="AQ24" i="3"/>
  <c r="BF16" i="3"/>
  <c r="AX54" i="3"/>
  <c r="BA28" i="3"/>
  <c r="BR25" i="3"/>
  <c r="AN15" i="3"/>
  <c r="BF17" i="3"/>
  <c r="AQ54" i="3"/>
  <c r="BM12" i="3"/>
  <c r="BM103" i="3"/>
  <c r="BJ36" i="3"/>
  <c r="BI92" i="3"/>
  <c r="BH12" i="3"/>
  <c r="AL84" i="3"/>
  <c r="AX28" i="3"/>
  <c r="BT45" i="3"/>
  <c r="BD57" i="3"/>
  <c r="AK69" i="3"/>
  <c r="AF34" i="3"/>
  <c r="AJ103" i="3"/>
  <c r="AB17" i="3"/>
  <c r="AG58" i="3"/>
  <c r="AC65" i="3"/>
  <c r="AH70" i="3"/>
  <c r="AA113" i="3"/>
  <c r="AF26" i="3"/>
  <c r="AK29" i="3"/>
  <c r="BG29" i="3"/>
  <c r="BU17" i="3"/>
  <c r="BJ27" i="3"/>
  <c r="AI29" i="3"/>
  <c r="BP10" i="3"/>
  <c r="BU22" i="3"/>
  <c r="AT18" i="3"/>
  <c r="BA24" i="3"/>
  <c r="AI11" i="3"/>
  <c r="BB22" i="3"/>
  <c r="AR26" i="3"/>
  <c r="BR29" i="3"/>
  <c r="BJ23" i="3"/>
  <c r="AK14" i="3"/>
  <c r="BL105" i="3"/>
  <c r="BU18" i="3"/>
  <c r="AR92" i="3"/>
  <c r="AM92" i="3"/>
  <c r="BB57" i="3"/>
  <c r="BI61" i="3"/>
  <c r="BB39" i="3"/>
  <c r="BK13" i="3"/>
  <c r="AF36" i="3"/>
  <c r="AI66" i="3"/>
  <c r="AF86" i="3"/>
  <c r="AD65" i="3"/>
  <c r="AK99" i="3"/>
  <c r="AH78" i="3"/>
  <c r="AD81" i="3"/>
  <c r="BF10" i="3"/>
  <c r="AZ24" i="3"/>
  <c r="BC23" i="3"/>
  <c r="BI27" i="3"/>
  <c r="AW12" i="3"/>
  <c r="AU23" i="3"/>
  <c r="BO16" i="3"/>
  <c r="BB24" i="3"/>
  <c r="AH14" i="3"/>
  <c r="AK105" i="3"/>
  <c r="AP10" i="3"/>
  <c r="BN29" i="3"/>
  <c r="BD18" i="3"/>
  <c r="BD54" i="3"/>
  <c r="BN15" i="3"/>
  <c r="AG25" i="3"/>
  <c r="BP60" i="3"/>
  <c r="BK45" i="3"/>
  <c r="BD58" i="3"/>
  <c r="AQ34" i="3"/>
  <c r="BI89" i="3"/>
  <c r="BF83" i="3"/>
  <c r="AY56" i="3"/>
  <c r="AU70" i="3"/>
  <c r="AJ79" i="3"/>
  <c r="AA91" i="3"/>
  <c r="AD89" i="3"/>
  <c r="AB84" i="3"/>
  <c r="AI81" i="3"/>
  <c r="AK47" i="3"/>
  <c r="AJ94" i="3"/>
  <c r="AH20" i="3"/>
  <c r="BH27" i="3"/>
  <c r="AK11" i="3"/>
  <c r="BA29" i="3"/>
  <c r="AP21" i="3"/>
  <c r="AZ27" i="3"/>
  <c r="BK22" i="3"/>
  <c r="AP14" i="3"/>
  <c r="AT13" i="3"/>
  <c r="AS24" i="3"/>
  <c r="BP29" i="3"/>
  <c r="AI105" i="3"/>
  <c r="AM12" i="3"/>
  <c r="AP17" i="3"/>
  <c r="BJ92" i="3"/>
  <c r="AY17" i="3"/>
  <c r="AI15" i="3"/>
  <c r="BS33" i="3"/>
  <c r="AN92" i="3"/>
  <c r="AY65" i="3"/>
  <c r="AJ15" i="3"/>
  <c r="AN62" i="3"/>
  <c r="BB62" i="3"/>
  <c r="BN113" i="3"/>
  <c r="AM89" i="3"/>
  <c r="AU113" i="3"/>
  <c r="AL70" i="3"/>
  <c r="BE34" i="3"/>
  <c r="BA61" i="3"/>
  <c r="BF49" i="3"/>
  <c r="AL49" i="3"/>
  <c r="AX105" i="3"/>
  <c r="BK56" i="3"/>
  <c r="BD82" i="3"/>
  <c r="AL51" i="3"/>
  <c r="BB80" i="3"/>
  <c r="AO91" i="3"/>
  <c r="AP64" i="3"/>
  <c r="BC46" i="3"/>
  <c r="BC58" i="3"/>
  <c r="AP72" i="3"/>
  <c r="BO83" i="3"/>
  <c r="AY55" i="3"/>
  <c r="BR51" i="3"/>
  <c r="BU73" i="3"/>
  <c r="BN56" i="3"/>
  <c r="BD67" i="3"/>
  <c r="AR51" i="3"/>
  <c r="BC43" i="3"/>
  <c r="BD81" i="3"/>
  <c r="BD69" i="3"/>
  <c r="BD123" i="3"/>
  <c r="BT66" i="3"/>
  <c r="BT112" i="3"/>
  <c r="BP122" i="3"/>
  <c r="BS99" i="3"/>
  <c r="AS143" i="3"/>
  <c r="BR45" i="3"/>
  <c r="AM118" i="3"/>
  <c r="BI118" i="3"/>
  <c r="AW15" i="3"/>
  <c r="BR37" i="3"/>
  <c r="AX37" i="3"/>
  <c r="BJ60" i="3"/>
  <c r="AY110" i="3"/>
  <c r="BP67" i="3"/>
  <c r="AX68" i="3"/>
  <c r="AS78" i="3"/>
  <c r="AU72" i="3"/>
  <c r="BN99" i="3"/>
  <c r="BE48" i="3"/>
  <c r="AQ48" i="3"/>
  <c r="BE77" i="3"/>
  <c r="BC47" i="3"/>
  <c r="AV77" i="3"/>
  <c r="BM68" i="3"/>
  <c r="BI80" i="3"/>
  <c r="AP20" i="3"/>
  <c r="BP72" i="3"/>
  <c r="BJ48" i="3"/>
  <c r="BJ50" i="3"/>
  <c r="AV38" i="3"/>
  <c r="AX107" i="3"/>
  <c r="BP55" i="3"/>
  <c r="BP93" i="3"/>
  <c r="AP143" i="3"/>
  <c r="BL111" i="3"/>
  <c r="BM113" i="3"/>
  <c r="AT34" i="3"/>
  <c r="AW87" i="3"/>
  <c r="BM118" i="3"/>
  <c r="AN49" i="3"/>
  <c r="BA101" i="3"/>
  <c r="AV105" i="3"/>
  <c r="BE68" i="3"/>
  <c r="BO72" i="3"/>
  <c r="BJ76" i="3"/>
  <c r="AN86" i="3"/>
  <c r="AR32" i="3"/>
  <c r="BH78" i="3"/>
  <c r="AS115" i="3"/>
  <c r="BU58" i="3"/>
  <c r="AS88" i="3"/>
  <c r="BJ83" i="3"/>
  <c r="BH88" i="3"/>
  <c r="BA76" i="3"/>
  <c r="BH94" i="3"/>
  <c r="BG36" i="3"/>
  <c r="BI94" i="3"/>
  <c r="BU115" i="3"/>
  <c r="BU43" i="3"/>
  <c r="BC69" i="3"/>
  <c r="BP138" i="3"/>
  <c r="AK124" i="3"/>
  <c r="AK132" i="3"/>
  <c r="BR141" i="3"/>
  <c r="AG125" i="3"/>
  <c r="BS127" i="3"/>
  <c r="AV139" i="3"/>
  <c r="AZ137" i="3"/>
  <c r="AN130" i="3"/>
  <c r="BR128" i="3"/>
  <c r="BH141" i="3"/>
  <c r="AE132" i="3"/>
  <c r="AE133" i="3"/>
  <c r="AX137" i="3"/>
  <c r="BR130" i="3"/>
  <c r="BE130" i="3"/>
  <c r="AD82" i="3"/>
  <c r="AJ72" i="3"/>
  <c r="AN54" i="3"/>
  <c r="BC21" i="3"/>
  <c r="AC92" i="3"/>
  <c r="AC23" i="3"/>
  <c r="BR10" i="3"/>
  <c r="BO10" i="3"/>
  <c r="AZ21" i="3"/>
  <c r="BS24" i="3"/>
  <c r="BG15" i="3"/>
  <c r="AK32" i="3"/>
  <c r="AH62" i="3"/>
  <c r="BS54" i="3"/>
  <c r="BG21" i="3"/>
  <c r="AZ29" i="3"/>
  <c r="AC15" i="3"/>
  <c r="AQ104" i="3"/>
  <c r="AI99" i="3"/>
  <c r="AB115" i="3"/>
  <c r="AF103" i="3"/>
  <c r="AE87" i="3"/>
  <c r="BA27" i="3"/>
  <c r="AT14" i="3"/>
  <c r="BQ101" i="3"/>
  <c r="AY84" i="3"/>
  <c r="AB44" i="3"/>
  <c r="AJ47" i="3"/>
  <c r="AG38" i="3"/>
  <c r="AD88" i="3"/>
  <c r="AK112" i="3"/>
  <c r="AD46" i="3"/>
  <c r="AC70" i="3"/>
  <c r="BT13" i="3"/>
  <c r="AK77" i="3"/>
  <c r="AD29" i="3"/>
  <c r="BL27" i="3"/>
  <c r="BK16" i="3"/>
  <c r="BB10" i="3"/>
  <c r="BN24" i="3"/>
  <c r="AN14" i="3"/>
  <c r="AP13" i="3"/>
  <c r="AN11" i="3"/>
  <c r="BL26" i="3"/>
  <c r="BH17" i="3"/>
  <c r="AM16" i="3"/>
  <c r="AJ28" i="3"/>
  <c r="AG21" i="3"/>
  <c r="AL26" i="3"/>
  <c r="BQ60" i="3"/>
  <c r="BT23" i="3"/>
  <c r="AO65" i="3"/>
  <c r="AY36" i="3"/>
  <c r="AP61" i="3"/>
  <c r="AU57" i="3"/>
  <c r="AP89" i="3"/>
  <c r="AZ39" i="3"/>
  <c r="AE101" i="3"/>
  <c r="AB50" i="3"/>
  <c r="AE89" i="3"/>
  <c r="AI82" i="3"/>
  <c r="AH104" i="3"/>
  <c r="AF101" i="3"/>
  <c r="AG65" i="3"/>
  <c r="AA49" i="3"/>
  <c r="AH12" i="3"/>
  <c r="AW14" i="3"/>
  <c r="BR28" i="3"/>
  <c r="AM21" i="3"/>
  <c r="AJ10" i="3"/>
  <c r="BP23" i="3"/>
  <c r="AL21" i="3"/>
  <c r="BE17" i="3"/>
  <c r="BF26" i="3"/>
  <c r="BU10" i="3"/>
  <c r="AO61" i="3"/>
  <c r="AC104" i="3"/>
  <c r="BP25" i="3"/>
  <c r="AG103" i="3"/>
  <c r="BQ90" i="3"/>
  <c r="BD37" i="3"/>
  <c r="AW95" i="3"/>
  <c r="BQ95" i="3"/>
  <c r="BG84" i="3"/>
  <c r="BQ62" i="3"/>
  <c r="BK68" i="3"/>
  <c r="BC92" i="3"/>
  <c r="AM87" i="3"/>
  <c r="AI68" i="3"/>
  <c r="AI57" i="3"/>
  <c r="AD39" i="3"/>
  <c r="AG80" i="3"/>
  <c r="AJ64" i="3"/>
  <c r="AG36" i="3"/>
  <c r="AA20" i="3"/>
  <c r="AD33" i="3"/>
  <c r="AP22" i="3"/>
  <c r="AS17" i="3"/>
  <c r="AX23" i="3"/>
  <c r="BG26" i="3"/>
  <c r="AW22" i="3"/>
  <c r="BL17" i="3"/>
  <c r="BF13" i="3"/>
  <c r="BA14" i="3"/>
  <c r="AR16" i="3"/>
  <c r="AZ11" i="3"/>
  <c r="AU28" i="3"/>
  <c r="AW17" i="3"/>
  <c r="AC11" i="3"/>
  <c r="BL18" i="3"/>
  <c r="BQ23" i="3"/>
  <c r="BO24" i="3"/>
  <c r="AL36" i="3"/>
  <c r="AY90" i="3"/>
  <c r="AN105" i="3"/>
  <c r="AZ62" i="3"/>
  <c r="AX62" i="3"/>
  <c r="AL10" i="3"/>
  <c r="AT45" i="3"/>
  <c r="BE12" i="3"/>
  <c r="AK82" i="3"/>
  <c r="AE51" i="3"/>
  <c r="AC37" i="3"/>
  <c r="AD116" i="3"/>
  <c r="AJ91" i="3"/>
  <c r="AE111" i="3"/>
  <c r="AK84" i="3"/>
  <c r="AG48" i="3"/>
  <c r="AA95" i="3"/>
  <c r="AE13" i="3"/>
  <c r="AP25" i="3"/>
  <c r="AC14" i="3"/>
  <c r="BL22" i="3"/>
  <c r="BD16" i="3"/>
  <c r="AW25" i="3"/>
  <c r="BB54" i="3"/>
  <c r="BB17" i="3"/>
  <c r="BF45" i="3"/>
  <c r="AC66" i="3"/>
  <c r="AM61" i="3"/>
  <c r="AW54" i="3"/>
  <c r="BT25" i="3"/>
  <c r="AR23" i="3"/>
  <c r="BK11" i="3"/>
  <c r="BT95" i="3"/>
  <c r="BL33" i="3"/>
  <c r="AU62" i="3"/>
  <c r="BE92" i="3"/>
  <c r="AY45" i="3"/>
  <c r="BA45" i="3"/>
  <c r="BJ70" i="3"/>
  <c r="BG62" i="3"/>
  <c r="BR39" i="3"/>
  <c r="AV10" i="3"/>
  <c r="BA118" i="3"/>
  <c r="BC118" i="3"/>
  <c r="AS33" i="3"/>
  <c r="AX33" i="3"/>
  <c r="BQ92" i="3"/>
  <c r="BO77" i="3"/>
  <c r="AY68" i="3"/>
  <c r="BI86" i="3"/>
  <c r="BF32" i="3"/>
  <c r="BA102" i="3"/>
  <c r="AZ48" i="3"/>
  <c r="AZ56" i="3"/>
  <c r="AV100" i="3"/>
  <c r="AT56" i="3"/>
  <c r="BG81" i="3"/>
  <c r="AZ80" i="3"/>
  <c r="AQ91" i="3"/>
  <c r="BQ80" i="3"/>
  <c r="AR65" i="3"/>
  <c r="BJ102" i="3"/>
  <c r="BO99" i="3"/>
  <c r="BA107" i="3"/>
  <c r="BU79" i="3"/>
  <c r="BA93" i="3"/>
  <c r="AQ93" i="3"/>
  <c r="AU116" i="3"/>
  <c r="BH42" i="3"/>
  <c r="BE143" i="3"/>
  <c r="AP59" i="3"/>
  <c r="BS114" i="3"/>
  <c r="BN90" i="3"/>
  <c r="AP45" i="3"/>
  <c r="AO87" i="3"/>
  <c r="AQ87" i="3"/>
  <c r="AN103" i="3"/>
  <c r="BJ44" i="3"/>
  <c r="BE65" i="3"/>
  <c r="BC88" i="3"/>
  <c r="AM76" i="3"/>
  <c r="BO48" i="3"/>
  <c r="BR109" i="3"/>
  <c r="BL104" i="3"/>
  <c r="AY115" i="3"/>
  <c r="BL110" i="3"/>
  <c r="BH51" i="3"/>
  <c r="BF110" i="3"/>
  <c r="AL83" i="3"/>
  <c r="AY32" i="3"/>
  <c r="BN44" i="3"/>
  <c r="BE32" i="3"/>
  <c r="AS20" i="3"/>
  <c r="AO58" i="3"/>
  <c r="BC38" i="3"/>
  <c r="BC81" i="3"/>
  <c r="BI66" i="3"/>
  <c r="BQ38" i="3"/>
  <c r="AP66" i="3"/>
  <c r="BR81" i="3"/>
  <c r="BD50" i="3"/>
  <c r="AS112" i="3"/>
  <c r="BQ70" i="3"/>
  <c r="BR113" i="3"/>
  <c r="AS49" i="3"/>
  <c r="BU118" i="3"/>
  <c r="AV44" i="3"/>
  <c r="BU70" i="3"/>
  <c r="AS62" i="3"/>
  <c r="AQ100" i="3"/>
  <c r="BM32" i="3"/>
  <c r="AW73" i="3"/>
  <c r="BG122" i="3"/>
  <c r="BS102" i="3"/>
  <c r="AM82" i="3"/>
  <c r="BF68" i="3"/>
  <c r="BQ48" i="3"/>
  <c r="BN79" i="3"/>
  <c r="AX47" i="3"/>
  <c r="AM109" i="3"/>
  <c r="BG136" i="3"/>
  <c r="BE138" i="3"/>
  <c r="AC122" i="3"/>
  <c r="BU138" i="3"/>
  <c r="AY124" i="3"/>
  <c r="BQ136" i="3"/>
  <c r="BM125" i="3"/>
  <c r="AF126" i="3"/>
  <c r="BN138" i="3"/>
  <c r="BE127" i="3"/>
  <c r="BL127" i="3"/>
  <c r="BD128" i="3"/>
  <c r="AR137" i="3"/>
  <c r="AJ124" i="3"/>
  <c r="BB140" i="3"/>
  <c r="BN127" i="3"/>
  <c r="AK104" i="3"/>
  <c r="AB54" i="3"/>
  <c r="BK28" i="3"/>
  <c r="AM115" i="3"/>
  <c r="AH113" i="3"/>
  <c r="AJ12" i="3"/>
  <c r="AJ13" i="3"/>
  <c r="AF25" i="3"/>
  <c r="AZ15" i="3"/>
  <c r="AW62" i="3"/>
  <c r="AG112" i="3"/>
  <c r="AC111" i="3"/>
  <c r="AA39" i="3"/>
  <c r="AF99" i="3"/>
  <c r="BS18" i="3"/>
  <c r="BS21" i="3"/>
  <c r="AM103" i="3"/>
  <c r="AT104" i="3"/>
  <c r="AD22" i="3"/>
  <c r="AI102" i="3"/>
  <c r="AQ29" i="3"/>
  <c r="BK10" i="3"/>
  <c r="BA25" i="3"/>
  <c r="AG22" i="3"/>
  <c r="BR101" i="3"/>
  <c r="BJ115" i="3"/>
  <c r="AI103" i="3"/>
  <c r="AJ69" i="3"/>
  <c r="AI36" i="3"/>
  <c r="AK80" i="3"/>
  <c r="AE79" i="3"/>
  <c r="AG26" i="3"/>
  <c r="AK20" i="3"/>
  <c r="AY23" i="3"/>
  <c r="BU28" i="3"/>
  <c r="AR14" i="3"/>
  <c r="AG15" i="3"/>
  <c r="BQ29" i="3"/>
  <c r="AB21" i="3"/>
  <c r="AV18" i="3"/>
  <c r="BP22" i="3"/>
  <c r="BB16" i="3"/>
  <c r="BG24" i="3"/>
  <c r="BL12" i="3"/>
  <c r="AF16" i="3"/>
  <c r="AC10" i="3"/>
  <c r="AG39" i="3"/>
  <c r="BI13" i="3"/>
  <c r="AR49" i="3"/>
  <c r="BI60" i="3"/>
  <c r="BM60" i="3"/>
  <c r="BI67" i="3"/>
  <c r="BT104" i="3"/>
  <c r="BN39" i="3"/>
  <c r="BO36" i="3"/>
  <c r="AY118" i="3"/>
  <c r="AS67" i="3"/>
  <c r="AP18" i="3"/>
  <c r="AB79" i="3"/>
  <c r="AA115" i="3"/>
  <c r="AI33" i="3"/>
  <c r="AC60" i="3"/>
  <c r="AJ59" i="3"/>
  <c r="AK42" i="3"/>
  <c r="AE80" i="3"/>
  <c r="AX15" i="3"/>
  <c r="AE105" i="3"/>
  <c r="BT29" i="3"/>
  <c r="BU16" i="3"/>
  <c r="AL14" i="3"/>
  <c r="AA45" i="3"/>
  <c r="AF12" i="3"/>
  <c r="AD113" i="3"/>
  <c r="AO18" i="3"/>
  <c r="AJ62" i="3"/>
  <c r="AX11" i="3"/>
  <c r="AA54" i="3"/>
  <c r="BD29" i="3"/>
  <c r="AL22" i="3"/>
  <c r="AO28" i="3"/>
  <c r="AZ44" i="3"/>
  <c r="BO65" i="3"/>
  <c r="BE62" i="3"/>
  <c r="BP113" i="3"/>
  <c r="BB105" i="3"/>
  <c r="AV106" i="3"/>
  <c r="BJ62" i="3"/>
  <c r="BQ37" i="3"/>
  <c r="AF73" i="3"/>
  <c r="AH76" i="3"/>
  <c r="AC107" i="3"/>
  <c r="AG69" i="3"/>
  <c r="AB59" i="3"/>
  <c r="AD42" i="3"/>
  <c r="AA38" i="3"/>
  <c r="AB66" i="3"/>
  <c r="BC16" i="3"/>
  <c r="AZ26" i="3"/>
  <c r="AO54" i="3"/>
  <c r="AK18" i="3"/>
  <c r="AT16" i="3"/>
  <c r="AU14" i="3"/>
  <c r="BB21" i="3"/>
  <c r="AC72" i="3"/>
  <c r="AG11" i="3"/>
  <c r="AB28" i="3"/>
  <c r="AV54" i="3"/>
  <c r="AN27" i="3"/>
  <c r="BK25" i="3"/>
  <c r="BH29" i="3"/>
  <c r="AK117" i="3"/>
  <c r="BJ15" i="3"/>
  <c r="AO44" i="3"/>
  <c r="AR36" i="3"/>
  <c r="BK92" i="3"/>
  <c r="BE13" i="3"/>
  <c r="BJ57" i="3"/>
  <c r="AN65" i="3"/>
  <c r="BB45" i="3"/>
  <c r="BL113" i="3"/>
  <c r="AK103" i="3"/>
  <c r="AA40" i="3"/>
  <c r="AA73" i="3"/>
  <c r="AE109" i="3"/>
  <c r="AK56" i="3"/>
  <c r="AI76" i="3"/>
  <c r="AJ44" i="3"/>
  <c r="AD105" i="3"/>
  <c r="AZ18" i="3"/>
  <c r="BS12" i="3"/>
  <c r="AE26" i="3"/>
  <c r="AT26" i="3"/>
  <c r="AG117" i="3"/>
  <c r="AV27" i="3"/>
  <c r="BN22" i="3"/>
  <c r="BD10" i="3"/>
  <c r="BI24" i="3"/>
  <c r="AO15" i="3"/>
  <c r="AE72" i="3"/>
  <c r="AE61" i="3"/>
  <c r="BP28" i="3"/>
  <c r="AJ54" i="3"/>
  <c r="AY15" i="3"/>
  <c r="BO103" i="3"/>
  <c r="BC36" i="3"/>
  <c r="BH95" i="3"/>
  <c r="AY57" i="3"/>
  <c r="BI84" i="3"/>
  <c r="BS90" i="3"/>
  <c r="BU92" i="3"/>
  <c r="BE87" i="3"/>
  <c r="BK57" i="3"/>
  <c r="AQ70" i="3"/>
  <c r="BK70" i="3"/>
  <c r="BE101" i="3"/>
  <c r="AQ101" i="3"/>
  <c r="BA36" i="3"/>
  <c r="BG87" i="3"/>
  <c r="AV56" i="3"/>
  <c r="BB73" i="3"/>
  <c r="AU76" i="3"/>
  <c r="BI64" i="3"/>
  <c r="BF86" i="3"/>
  <c r="AX88" i="3"/>
  <c r="BB114" i="3"/>
  <c r="BM67" i="3"/>
  <c r="AP56" i="3"/>
  <c r="AT47" i="3"/>
  <c r="BH104" i="3"/>
  <c r="AQ35" i="3"/>
  <c r="AO78" i="3"/>
  <c r="BK48" i="3"/>
  <c r="BL115" i="3"/>
  <c r="BC51" i="3"/>
  <c r="AS79" i="3"/>
  <c r="BA99" i="3"/>
  <c r="BS69" i="3"/>
  <c r="AN79" i="3"/>
  <c r="AY134" i="3"/>
  <c r="AY122" i="3"/>
  <c r="AW38" i="3"/>
  <c r="BT134" i="3"/>
  <c r="BC116" i="3"/>
  <c r="AU94" i="3"/>
  <c r="BU90" i="3"/>
  <c r="BB90" i="3"/>
  <c r="AS103" i="3"/>
  <c r="AP37" i="3"/>
  <c r="BL95" i="3"/>
  <c r="BF118" i="3"/>
  <c r="BT84" i="3"/>
  <c r="BN80" i="3"/>
  <c r="AL68" i="3"/>
  <c r="BD78" i="3"/>
  <c r="AO102" i="3"/>
  <c r="BP102" i="3"/>
  <c r="BT115" i="3"/>
  <c r="BA72" i="3"/>
  <c r="BB110" i="3"/>
  <c r="BA68" i="3"/>
  <c r="AR109" i="3"/>
  <c r="BT32" i="3"/>
  <c r="AR86" i="3"/>
  <c r="BB58" i="3"/>
  <c r="BS82" i="3"/>
  <c r="AV58" i="3"/>
  <c r="AN116" i="3"/>
  <c r="AO38" i="3"/>
  <c r="BR107" i="3"/>
  <c r="AZ66" i="3"/>
  <c r="AM40" i="3"/>
  <c r="AR111" i="3"/>
  <c r="AY50" i="3"/>
  <c r="BP40" i="3"/>
  <c r="BI70" i="3"/>
  <c r="BN70" i="3"/>
  <c r="AN101" i="3"/>
  <c r="BB113" i="3"/>
  <c r="BS36" i="3"/>
  <c r="BR87" i="3"/>
  <c r="AO83" i="3"/>
  <c r="BH20" i="3"/>
  <c r="AX76" i="3"/>
  <c r="BP64" i="3"/>
  <c r="BS104" i="3"/>
  <c r="BO58" i="3"/>
  <c r="BK82" i="3"/>
  <c r="AO56" i="3"/>
  <c r="AW83" i="3"/>
  <c r="AO76" i="3"/>
  <c r="AW88" i="3"/>
  <c r="BK109" i="3"/>
  <c r="BG78" i="3"/>
  <c r="BN48" i="3"/>
  <c r="BR77" i="3"/>
  <c r="BH48" i="3"/>
  <c r="BK79" i="3"/>
  <c r="AS69" i="3"/>
  <c r="BK81" i="3"/>
  <c r="AZ138" i="3"/>
  <c r="AQ141" i="3"/>
  <c r="BR139" i="3"/>
  <c r="BD132" i="3"/>
  <c r="BC133" i="3"/>
  <c r="AI141" i="3"/>
  <c r="AE130" i="3"/>
  <c r="AA139" i="3"/>
  <c r="BE141" i="3"/>
  <c r="AD94" i="3"/>
  <c r="BK135" i="3"/>
  <c r="AB33" i="3"/>
  <c r="AQ133" i="3"/>
  <c r="AD59" i="3"/>
  <c r="AI130" i="3"/>
  <c r="AF81" i="3"/>
  <c r="AI86" i="3"/>
  <c r="BL11" i="3"/>
  <c r="AF71" i="3"/>
  <c r="BT58" i="3"/>
  <c r="AJ57" i="3"/>
  <c r="BS49" i="3"/>
  <c r="BK17" i="3"/>
  <c r="AT24" i="3"/>
  <c r="AT95" i="3"/>
  <c r="AV36" i="3"/>
  <c r="AF78" i="3"/>
  <c r="AI55" i="3"/>
  <c r="BN13" i="3"/>
  <c r="AH17" i="3"/>
  <c r="AE10" i="3"/>
  <c r="AE22" i="3"/>
  <c r="AM65" i="3"/>
  <c r="AP113" i="3"/>
  <c r="AC54" i="3"/>
  <c r="AF82" i="3"/>
  <c r="BN10" i="3"/>
  <c r="BQ61" i="3"/>
  <c r="AE18" i="3"/>
  <c r="AO24" i="3"/>
  <c r="BO45" i="3"/>
  <c r="BJ34" i="3"/>
  <c r="AG100" i="3"/>
  <c r="AD71" i="3"/>
  <c r="AG92" i="3"/>
  <c r="AH106" i="3"/>
  <c r="AK33" i="3"/>
  <c r="AE99" i="3"/>
  <c r="AA48" i="3"/>
  <c r="AA29" i="3"/>
  <c r="AB109" i="3"/>
  <c r="AF29" i="3"/>
  <c r="AS21" i="3"/>
  <c r="AT27" i="3"/>
  <c r="AE23" i="3"/>
  <c r="AZ10" i="3"/>
  <c r="AE42" i="3"/>
  <c r="AS15" i="3"/>
  <c r="AB38" i="3"/>
  <c r="AV26" i="3"/>
  <c r="AG37" i="3"/>
  <c r="AB22" i="3"/>
  <c r="AK89" i="3"/>
  <c r="AO17" i="3"/>
  <c r="AN33" i="3"/>
  <c r="BP92" i="3"/>
  <c r="BQ65" i="3"/>
  <c r="BD45" i="3"/>
  <c r="BK60" i="3"/>
  <c r="BQ34" i="3"/>
  <c r="AU58" i="3"/>
  <c r="BN49" i="3"/>
  <c r="AC61" i="3"/>
  <c r="AE67" i="3"/>
  <c r="AC82" i="3"/>
  <c r="AD66" i="3"/>
  <c r="AE57" i="3"/>
  <c r="AZ22" i="3"/>
  <c r="AD76" i="3"/>
  <c r="AC83" i="3"/>
  <c r="AF33" i="3"/>
  <c r="BI18" i="3"/>
  <c r="BT24" i="3"/>
  <c r="BB28" i="3"/>
  <c r="AH82" i="3"/>
  <c r="AJ56" i="3"/>
  <c r="AG87" i="3"/>
  <c r="BM54" i="3"/>
  <c r="AF49" i="3"/>
  <c r="AC29" i="3"/>
  <c r="AC114" i="3"/>
  <c r="BN21" i="3"/>
  <c r="BJ54" i="3"/>
  <c r="AL28" i="3"/>
  <c r="BN16" i="3"/>
  <c r="AC105" i="3"/>
  <c r="AO49" i="3"/>
  <c r="BC61" i="3"/>
  <c r="BB44" i="3"/>
  <c r="AL39" i="3"/>
  <c r="AX92" i="3"/>
  <c r="AV39" i="3"/>
  <c r="AP57" i="3"/>
  <c r="BU87" i="3"/>
  <c r="AI118" i="3"/>
  <c r="AB27" i="3"/>
  <c r="AJ77" i="3"/>
  <c r="AI101" i="3"/>
  <c r="AH95" i="3"/>
  <c r="AD44" i="3"/>
  <c r="AD61" i="3"/>
  <c r="AE70" i="3"/>
  <c r="BI23" i="3"/>
  <c r="BL15" i="3"/>
  <c r="AD15" i="3"/>
  <c r="BC28" i="3"/>
  <c r="AV14" i="3"/>
  <c r="BB15" i="3"/>
  <c r="AK15" i="3"/>
  <c r="BS17" i="3"/>
  <c r="AR21" i="3"/>
  <c r="BL10" i="3"/>
  <c r="BH24" i="3"/>
  <c r="BI12" i="3"/>
  <c r="BN11" i="3"/>
  <c r="AE15" i="3"/>
  <c r="AI24" i="3"/>
  <c r="BA22" i="3"/>
  <c r="BS60" i="3"/>
  <c r="BK27" i="3"/>
  <c r="BD65" i="3"/>
  <c r="AT36" i="3"/>
  <c r="AW45" i="3"/>
  <c r="AW57" i="3"/>
  <c r="AX90" i="3"/>
  <c r="BS70" i="3"/>
  <c r="AK78" i="3"/>
  <c r="AK118" i="3"/>
  <c r="AF65" i="3"/>
  <c r="AB46" i="3"/>
  <c r="AD70" i="3"/>
  <c r="AI34" i="3"/>
  <c r="AI88" i="3"/>
  <c r="AE62" i="3"/>
  <c r="AH50" i="3"/>
  <c r="AI25" i="3"/>
  <c r="AU21" i="3"/>
  <c r="BR17" i="3"/>
  <c r="AK17" i="3"/>
  <c r="AA82" i="3"/>
  <c r="AV16" i="3"/>
  <c r="AG35" i="3"/>
  <c r="BI17" i="3"/>
  <c r="AC94" i="3"/>
  <c r="AG32" i="3"/>
  <c r="AK114" i="3"/>
  <c r="BK21" i="3"/>
  <c r="BO54" i="3"/>
  <c r="BG28" i="3"/>
  <c r="AX44" i="3"/>
  <c r="BF104" i="3"/>
  <c r="AN37" i="3"/>
  <c r="AX113" i="3"/>
  <c r="BJ95" i="3"/>
  <c r="AT106" i="3"/>
  <c r="BR84" i="3"/>
  <c r="BI103" i="3"/>
  <c r="BJ37" i="3"/>
  <c r="BU34" i="3"/>
  <c r="AY87" i="3"/>
  <c r="AR33" i="3"/>
  <c r="BP70" i="3"/>
  <c r="BL65" i="3"/>
  <c r="AU103" i="3"/>
  <c r="BI62" i="3"/>
  <c r="BB32" i="3"/>
  <c r="AU32" i="3"/>
  <c r="AV78" i="3"/>
  <c r="BJ78" i="3"/>
  <c r="AW82" i="3"/>
  <c r="BJ109" i="3"/>
  <c r="BD77" i="3"/>
  <c r="AS87" i="3"/>
  <c r="AX77" i="3"/>
  <c r="BU80" i="3"/>
  <c r="AM104" i="3"/>
  <c r="BJ110" i="3"/>
  <c r="AS114" i="3"/>
  <c r="BH56" i="3"/>
  <c r="BS77" i="3"/>
  <c r="BS38" i="3"/>
  <c r="BF81" i="3"/>
  <c r="AX93" i="3"/>
  <c r="AZ107" i="3"/>
  <c r="AV35" i="3"/>
  <c r="BU93" i="3"/>
  <c r="BL71" i="3"/>
  <c r="BA46" i="3"/>
  <c r="AL122" i="3"/>
  <c r="BO89" i="3"/>
  <c r="BR118" i="3"/>
  <c r="AM57" i="3"/>
  <c r="BD44" i="3"/>
  <c r="AL90" i="3"/>
  <c r="BH62" i="3"/>
  <c r="BI101" i="3"/>
  <c r="BI104" i="3"/>
  <c r="BN109" i="3"/>
  <c r="AL80" i="3"/>
  <c r="BH64" i="3"/>
  <c r="BA91" i="3"/>
  <c r="BP115" i="3"/>
  <c r="BC82" i="3"/>
  <c r="BP88" i="3"/>
  <c r="BG118" i="3"/>
  <c r="BJ88" i="3"/>
  <c r="BI32" i="3"/>
  <c r="AT20" i="3"/>
  <c r="BO78" i="3"/>
  <c r="AX67" i="3"/>
  <c r="BT110" i="3"/>
  <c r="BG88" i="3"/>
  <c r="AQ69" i="3"/>
  <c r="BR116" i="3"/>
  <c r="BA122" i="3"/>
  <c r="AW81" i="3"/>
  <c r="AS50" i="3"/>
  <c r="BM111" i="3"/>
  <c r="BH99" i="3"/>
  <c r="BF23" i="3"/>
  <c r="BM87" i="3"/>
  <c r="AT61" i="3"/>
  <c r="AZ105" i="3"/>
  <c r="AX70" i="3"/>
  <c r="BG58" i="3"/>
  <c r="AW103" i="3"/>
  <c r="BP62" i="3"/>
  <c r="AV109" i="3"/>
  <c r="BI78" i="3"/>
  <c r="BT20" i="3"/>
  <c r="BI81" i="3"/>
  <c r="BO82" i="3"/>
  <c r="BF82" i="3"/>
  <c r="BJ32" i="3"/>
  <c r="AU87" i="3"/>
  <c r="BL55" i="3"/>
  <c r="AW109" i="3"/>
  <c r="AN67" i="3"/>
  <c r="BC64" i="3"/>
  <c r="BJ72" i="3"/>
  <c r="BK83" i="3"/>
  <c r="BJ68" i="3"/>
  <c r="AP38" i="3"/>
  <c r="BH43" i="3"/>
  <c r="AO111" i="3"/>
  <c r="AB138" i="3"/>
  <c r="AB139" i="3"/>
  <c r="AF130" i="3"/>
  <c r="AA87" i="3"/>
  <c r="BK127" i="3"/>
  <c r="AJ66" i="3"/>
  <c r="BF133" i="3"/>
  <c r="AD60" i="3"/>
  <c r="AM126" i="3"/>
  <c r="AA93" i="3"/>
  <c r="BT125" i="3"/>
  <c r="AE56" i="3"/>
  <c r="BF135" i="3"/>
  <c r="AA47" i="3"/>
  <c r="AN125" i="3"/>
  <c r="AK86" i="3"/>
  <c r="AK115" i="3"/>
  <c r="BM22" i="3"/>
  <c r="BL28" i="3"/>
  <c r="BJ89" i="3"/>
  <c r="AE36" i="3"/>
  <c r="AT22" i="3"/>
  <c r="AH34" i="3"/>
  <c r="AP15" i="3"/>
  <c r="AY92" i="3"/>
  <c r="AQ89" i="3"/>
  <c r="AC67" i="3"/>
  <c r="AI47" i="3"/>
  <c r="AM22" i="3"/>
  <c r="BG12" i="3"/>
  <c r="AS25" i="3"/>
  <c r="BG11" i="3"/>
  <c r="BA113" i="3"/>
  <c r="AX106" i="3"/>
  <c r="AG84" i="3"/>
  <c r="AH40" i="3"/>
  <c r="AB16" i="3"/>
  <c r="AF38" i="3"/>
  <c r="AU12" i="3"/>
  <c r="BH22" i="3"/>
  <c r="AX95" i="3"/>
  <c r="AF11" i="3"/>
  <c r="AK88" i="3"/>
  <c r="AB110" i="3"/>
  <c r="AH107" i="3"/>
  <c r="AK61" i="3"/>
  <c r="AJ55" i="3"/>
  <c r="AH67" i="3"/>
  <c r="AB60" i="3"/>
  <c r="BO23" i="3"/>
  <c r="AG42" i="3"/>
  <c r="BQ14" i="3"/>
  <c r="AE107" i="3"/>
  <c r="BU21" i="3"/>
  <c r="AK70" i="3"/>
  <c r="AF17" i="3"/>
  <c r="AI94" i="3"/>
  <c r="BH10" i="3"/>
  <c r="AG23" i="3"/>
  <c r="BF18" i="3"/>
  <c r="BK12" i="3"/>
  <c r="BP11" i="3"/>
  <c r="AY29" i="3"/>
  <c r="BF21" i="3"/>
  <c r="BA87" i="3"/>
  <c r="AV84" i="3"/>
  <c r="AP33" i="3"/>
  <c r="AU90" i="3"/>
  <c r="BB36" i="3"/>
  <c r="BE37" i="3"/>
  <c r="AQ45" i="3"/>
  <c r="BJ118" i="3"/>
  <c r="AH84" i="3"/>
  <c r="AD37" i="3"/>
  <c r="AE117" i="3"/>
  <c r="AF110" i="3"/>
  <c r="AJ40" i="3"/>
  <c r="AC35" i="3"/>
  <c r="AF62" i="3"/>
  <c r="AA118" i="3"/>
  <c r="AF72" i="3"/>
  <c r="AM29" i="3"/>
  <c r="AG33" i="3"/>
  <c r="AP26" i="3"/>
  <c r="AB117" i="3"/>
  <c r="AD72" i="3"/>
  <c r="BS27" i="3"/>
  <c r="BN14" i="3"/>
  <c r="AY22" i="3"/>
  <c r="AR12" i="3"/>
  <c r="AU10" i="3"/>
  <c r="AP105" i="3"/>
  <c r="BO14" i="3"/>
  <c r="AH22" i="3"/>
  <c r="AL29" i="3"/>
  <c r="AQ18" i="3"/>
  <c r="BS101" i="3"/>
  <c r="BG89" i="3"/>
  <c r="AZ95" i="3"/>
  <c r="AY89" i="3"/>
  <c r="BQ84" i="3"/>
  <c r="AR34" i="3"/>
  <c r="BI39" i="3"/>
  <c r="BR103" i="3"/>
  <c r="AK116" i="3"/>
  <c r="AF91" i="3"/>
  <c r="AH110" i="3"/>
  <c r="AD102" i="3"/>
  <c r="AB62" i="3"/>
  <c r="AJ118" i="3"/>
  <c r="AC21" i="3"/>
  <c r="AF39" i="3"/>
  <c r="AW21" i="3"/>
  <c r="BD28" i="3"/>
  <c r="BD13" i="3"/>
  <c r="BP16" i="3"/>
  <c r="BE21" i="3"/>
  <c r="BT16" i="3"/>
  <c r="AM14" i="3"/>
  <c r="AY54" i="3"/>
  <c r="AE11" i="3"/>
  <c r="AB72" i="3"/>
  <c r="BA13" i="3"/>
  <c r="AI62" i="3"/>
  <c r="AJ17" i="3"/>
  <c r="AI67" i="3"/>
  <c r="AH112" i="3"/>
  <c r="BP101" i="3"/>
  <c r="BO95" i="3"/>
  <c r="BE36" i="3"/>
  <c r="BT67" i="3"/>
  <c r="BJ104" i="3"/>
  <c r="BL39" i="3"/>
  <c r="AQ65" i="3"/>
  <c r="BQ118" i="3"/>
  <c r="AG71" i="3"/>
  <c r="AA46" i="3"/>
  <c r="AJ35" i="3"/>
  <c r="AC42" i="3"/>
  <c r="AD54" i="3"/>
  <c r="AD92" i="3"/>
  <c r="AE110" i="3"/>
  <c r="AE114" i="3"/>
  <c r="AC46" i="3"/>
  <c r="AW18" i="3"/>
  <c r="AA67" i="3"/>
  <c r="AD21" i="3"/>
  <c r="AA33" i="3"/>
  <c r="BM27" i="3"/>
  <c r="AA109" i="3"/>
  <c r="AJ22" i="3"/>
  <c r="AA71" i="3"/>
  <c r="AE21" i="3"/>
  <c r="AQ14" i="3"/>
  <c r="AV21" i="3"/>
  <c r="AR54" i="3"/>
  <c r="AF24" i="3"/>
  <c r="AY11" i="3"/>
  <c r="AZ54" i="3"/>
  <c r="BG49" i="3"/>
  <c r="AU45" i="3"/>
  <c r="AY105" i="3"/>
  <c r="AT70" i="3"/>
  <c r="BU62" i="3"/>
  <c r="BT70" i="3"/>
  <c r="AW113" i="3"/>
  <c r="BM37" i="3"/>
  <c r="AN89" i="3"/>
  <c r="AX132" i="3"/>
  <c r="AJ73" i="3"/>
  <c r="AB128" i="3"/>
  <c r="AF80" i="3"/>
  <c r="AL124" i="3"/>
  <c r="AD106" i="3"/>
  <c r="BT126" i="3"/>
  <c r="AD78" i="3"/>
  <c r="AE137" i="3"/>
  <c r="AE90" i="3"/>
  <c r="AL125" i="3"/>
  <c r="AB34" i="3"/>
  <c r="AE126" i="3"/>
  <c r="AF43" i="3"/>
  <c r="BU135" i="3"/>
  <c r="AB111" i="3"/>
  <c r="AB64" i="3"/>
  <c r="AA112" i="3"/>
  <c r="BE25" i="3"/>
  <c r="AT113" i="3"/>
  <c r="AG104" i="3"/>
  <c r="BP14" i="3"/>
  <c r="AR13" i="3"/>
  <c r="AK72" i="3"/>
  <c r="BQ113" i="3"/>
  <c r="BT57" i="3"/>
  <c r="AG47" i="3"/>
  <c r="AC40" i="3"/>
  <c r="BT26" i="3"/>
  <c r="BN28" i="3"/>
  <c r="AM26" i="3"/>
  <c r="AF20" i="3"/>
  <c r="AU60" i="3"/>
  <c r="BD113" i="3"/>
  <c r="AA101" i="3"/>
  <c r="AF93" i="3"/>
  <c r="AF44" i="3"/>
  <c r="BU25" i="3"/>
  <c r="AB11" i="3"/>
  <c r="BM13" i="3"/>
  <c r="BB95" i="3"/>
  <c r="BG39" i="3"/>
  <c r="AC73" i="3"/>
  <c r="AH91" i="3"/>
  <c r="AJ89" i="3"/>
  <c r="AJ20" i="3"/>
  <c r="AI104" i="3"/>
  <c r="AG90" i="3"/>
  <c r="AJ67" i="3"/>
  <c r="AG29" i="3"/>
  <c r="AB39" i="3"/>
  <c r="BJ14" i="3"/>
  <c r="AJ84" i="3"/>
  <c r="BQ13" i="3"/>
  <c r="AU18" i="3"/>
  <c r="AZ25" i="3"/>
  <c r="BC14" i="3"/>
  <c r="BT27" i="3"/>
  <c r="AW24" i="3"/>
  <c r="BC29" i="3"/>
  <c r="BG22" i="3"/>
  <c r="AR10" i="3"/>
  <c r="AE25" i="3"/>
  <c r="AX21" i="3"/>
  <c r="BE103" i="3"/>
  <c r="BC113" i="3"/>
  <c r="BN36" i="3"/>
  <c r="AZ113" i="3"/>
  <c r="AQ67" i="3"/>
  <c r="AO118" i="3"/>
  <c r="BU89" i="3"/>
  <c r="BF101" i="3"/>
  <c r="AC59" i="3"/>
  <c r="AG49" i="3"/>
  <c r="BT21" i="3"/>
  <c r="AC118" i="3"/>
  <c r="AF28" i="3"/>
  <c r="AF46" i="3"/>
  <c r="AJ113" i="3"/>
  <c r="AK100" i="3"/>
  <c r="BF12" i="3"/>
  <c r="BA11" i="3"/>
  <c r="AB26" i="3"/>
  <c r="AH18" i="3"/>
  <c r="BM26" i="3"/>
  <c r="AK26" i="3"/>
  <c r="AK28" i="3"/>
  <c r="BU11" i="3"/>
  <c r="BD21" i="3"/>
  <c r="AO10" i="3"/>
  <c r="BD24" i="3"/>
  <c r="AC25" i="3"/>
  <c r="BS23" i="3"/>
  <c r="AV12" i="3"/>
  <c r="AF23" i="3"/>
  <c r="AV17" i="3"/>
  <c r="BD105" i="3"/>
  <c r="BG57" i="3"/>
  <c r="AV62" i="3"/>
  <c r="BC106" i="3"/>
  <c r="BU113" i="3"/>
  <c r="BN84" i="3"/>
  <c r="BO84" i="3"/>
  <c r="BG90" i="3"/>
  <c r="AC34" i="3"/>
  <c r="AF90" i="3"/>
  <c r="AE28" i="3"/>
  <c r="AC55" i="3"/>
  <c r="AE82" i="3"/>
  <c r="AE81" i="3"/>
  <c r="AE84" i="3"/>
  <c r="AJ38" i="3"/>
  <c r="AY33" i="3"/>
  <c r="AU13" i="3"/>
  <c r="AH15" i="3"/>
  <c r="BD26" i="3"/>
  <c r="AV22" i="3"/>
  <c r="AC39" i="3"/>
  <c r="BM25" i="3"/>
  <c r="AA79" i="3"/>
  <c r="AS27" i="3"/>
  <c r="AB61" i="3"/>
  <c r="AR24" i="3"/>
  <c r="AG114" i="3"/>
  <c r="BR18" i="3"/>
  <c r="AS12" i="3"/>
  <c r="AR17" i="3"/>
  <c r="AL33" i="3"/>
  <c r="BS62" i="3"/>
  <c r="BE104" i="3"/>
  <c r="AL45" i="3"/>
  <c r="BN60" i="3"/>
  <c r="BH34" i="3"/>
  <c r="AW58" i="3"/>
  <c r="BU101" i="3"/>
  <c r="AC58" i="3"/>
  <c r="AH92" i="3"/>
  <c r="AH105" i="3"/>
  <c r="AD57" i="3"/>
  <c r="AH45" i="3"/>
  <c r="AG54" i="3"/>
  <c r="AB20" i="3"/>
  <c r="AA68" i="3"/>
  <c r="AK67" i="3"/>
  <c r="AJ27" i="3"/>
  <c r="AD51" i="3"/>
  <c r="BR24" i="3"/>
  <c r="BB29" i="3"/>
  <c r="AE27" i="3"/>
  <c r="BF27" i="3"/>
  <c r="AY10" i="3"/>
  <c r="BQ22" i="3"/>
  <c r="BR13" i="3"/>
  <c r="BD23" i="3"/>
  <c r="BI22" i="3"/>
  <c r="AM10" i="3"/>
  <c r="AB24" i="3"/>
  <c r="AN25" i="3"/>
  <c r="BM14" i="3"/>
  <c r="BK33" i="3"/>
  <c r="AL89" i="3"/>
  <c r="BS92" i="3"/>
  <c r="AQ90" i="3"/>
  <c r="BI57" i="3"/>
  <c r="AP34" i="3"/>
  <c r="BA70" i="3"/>
  <c r="BA44" i="3"/>
  <c r="BM57" i="3"/>
  <c r="BA105" i="3"/>
  <c r="BR106" i="3"/>
  <c r="AN44" i="3"/>
  <c r="BJ101" i="3"/>
  <c r="AX58" i="3"/>
  <c r="AX118" i="3"/>
  <c r="AQ105" i="3"/>
  <c r="BR64" i="3"/>
  <c r="AX20" i="3"/>
  <c r="AZ102" i="3"/>
  <c r="BR20" i="3"/>
  <c r="AQ88" i="3"/>
  <c r="BG73" i="3"/>
  <c r="BC109" i="3"/>
  <c r="AS86" i="3"/>
  <c r="BU32" i="3"/>
  <c r="BD48" i="3"/>
  <c r="BE47" i="3"/>
  <c r="AO109" i="3"/>
  <c r="BB83" i="3"/>
  <c r="AY76" i="3"/>
  <c r="BC76" i="3"/>
  <c r="AR123" i="3"/>
  <c r="BB116" i="3"/>
  <c r="BS35" i="3"/>
  <c r="BO122" i="3"/>
  <c r="AZ43" i="3"/>
  <c r="BF93" i="3"/>
  <c r="AQ55" i="3"/>
  <c r="AZ117" i="3"/>
  <c r="AU40" i="3"/>
  <c r="BQ45" i="3"/>
  <c r="AO60" i="3"/>
  <c r="BM34" i="3"/>
  <c r="AV60" i="3"/>
  <c r="BU103" i="3"/>
  <c r="BP84" i="3"/>
  <c r="BJ87" i="3"/>
  <c r="AP44" i="3"/>
  <c r="AN78" i="3"/>
  <c r="AW115" i="3"/>
  <c r="BL58" i="3"/>
  <c r="BG110" i="3"/>
  <c r="BQ68" i="3"/>
  <c r="AU80" i="3"/>
  <c r="BI102" i="3"/>
  <c r="AY48" i="3"/>
  <c r="BI109" i="3"/>
  <c r="AU115" i="3"/>
  <c r="BK73" i="3"/>
  <c r="AX72" i="3"/>
  <c r="BN47" i="3"/>
  <c r="AM73" i="3"/>
  <c r="BN32" i="3"/>
  <c r="BM40" i="3"/>
  <c r="AZ99" i="3"/>
  <c r="AT46" i="3"/>
  <c r="AS55" i="3"/>
  <c r="AO99" i="3"/>
  <c r="AS122" i="3"/>
  <c r="BU123" i="3"/>
  <c r="BE113" i="3"/>
  <c r="AR105" i="3"/>
  <c r="AZ106" i="3"/>
  <c r="BC95" i="3"/>
  <c r="BH101" i="3"/>
  <c r="BU83" i="3"/>
  <c r="BU49" i="3"/>
  <c r="BI105" i="3"/>
  <c r="AZ64" i="3"/>
  <c r="AZ78" i="3"/>
  <c r="BS48" i="3"/>
  <c r="AU83" i="3"/>
  <c r="BE76" i="3"/>
  <c r="BR73" i="3"/>
  <c r="AQ68" i="3"/>
  <c r="AN68" i="3"/>
  <c r="BJ66" i="3"/>
  <c r="AL48" i="3"/>
  <c r="BJ139" i="3"/>
  <c r="AB57" i="3"/>
  <c r="BT132" i="3"/>
  <c r="AK101" i="3"/>
  <c r="AZ124" i="3"/>
  <c r="AG40" i="3"/>
  <c r="AY137" i="3"/>
  <c r="AF51" i="3"/>
  <c r="BR135" i="3"/>
  <c r="AH65" i="3"/>
  <c r="BO141" i="3"/>
  <c r="BT140" i="3"/>
  <c r="BR133" i="3"/>
  <c r="AZ139" i="3"/>
  <c r="AA140" i="3"/>
  <c r="AB90" i="3"/>
  <c r="BR16" i="3"/>
  <c r="BU12" i="3"/>
  <c r="BG44" i="3"/>
  <c r="AD34" i="3"/>
  <c r="AU54" i="3"/>
  <c r="BC17" i="3"/>
  <c r="AH16" i="3"/>
  <c r="AI56" i="3"/>
  <c r="BG105" i="3"/>
  <c r="AR45" i="3"/>
  <c r="AI79" i="3"/>
  <c r="AJ48" i="3"/>
  <c r="AA107" i="3"/>
  <c r="AE12" i="3"/>
  <c r="AP28" i="3"/>
  <c r="AP24" i="3"/>
  <c r="AP60" i="3"/>
  <c r="BS89" i="3"/>
  <c r="AJ43" i="3"/>
  <c r="AF79" i="3"/>
  <c r="BT17" i="3"/>
  <c r="AH25" i="3"/>
  <c r="BN17" i="3"/>
  <c r="AS11" i="3"/>
  <c r="AP36" i="3"/>
  <c r="BH57" i="3"/>
  <c r="AH99" i="3"/>
  <c r="AH42" i="3"/>
  <c r="AI115" i="3"/>
  <c r="AE102" i="3"/>
  <c r="AH79" i="3"/>
  <c r="AI48" i="3"/>
  <c r="AB51" i="3"/>
  <c r="AX22" i="3"/>
  <c r="AG27" i="3"/>
  <c r="BI15" i="3"/>
  <c r="BG16" i="3"/>
  <c r="AS54" i="3"/>
  <c r="AS23" i="3"/>
  <c r="AU22" i="3"/>
  <c r="BE18" i="3"/>
  <c r="AT28" i="3"/>
  <c r="AL11" i="3"/>
  <c r="BK29" i="3"/>
  <c r="AK21" i="3"/>
  <c r="BD27" i="3"/>
  <c r="AW10" i="3"/>
  <c r="AH32" i="3"/>
  <c r="AR44" i="3"/>
  <c r="BS61" i="3"/>
  <c r="AQ58" i="3"/>
  <c r="AY70" i="3"/>
  <c r="BJ45" i="3"/>
  <c r="BE61" i="3"/>
  <c r="BM58" i="3"/>
  <c r="BC39" i="3"/>
  <c r="AG86" i="3"/>
  <c r="AG115" i="3"/>
  <c r="AC43" i="3"/>
  <c r="AB35" i="3"/>
  <c r="AK79" i="3"/>
  <c r="AA90" i="3"/>
  <c r="AG88" i="3"/>
  <c r="AJ95" i="3"/>
  <c r="AS14" i="3"/>
  <c r="AK50" i="3"/>
  <c r="AD26" i="3"/>
  <c r="BL16" i="3"/>
  <c r="BU14" i="3"/>
  <c r="BC54" i="3"/>
  <c r="AU61" i="3"/>
  <c r="BR27" i="3"/>
  <c r="BO29" i="3"/>
  <c r="BE22" i="3"/>
  <c r="AI17" i="3"/>
  <c r="BE24" i="3"/>
  <c r="BH26" i="3"/>
  <c r="AO25" i="3"/>
  <c r="AJ26" i="3"/>
  <c r="AT11" i="3"/>
  <c r="AU92" i="3"/>
  <c r="BK39" i="3"/>
  <c r="AS60" i="3"/>
  <c r="AP104" i="3"/>
  <c r="BB65" i="3"/>
  <c r="AS61" i="3"/>
  <c r="AX57" i="3"/>
  <c r="AC36" i="3"/>
  <c r="AH72" i="3"/>
  <c r="AB94" i="3"/>
  <c r="BN23" i="3"/>
  <c r="AC91" i="3"/>
  <c r="AC117" i="3"/>
  <c r="AB91" i="3"/>
  <c r="AJ111" i="3"/>
  <c r="AJ102" i="3"/>
  <c r="BM21" i="3"/>
  <c r="AJ117" i="3"/>
  <c r="AN13" i="3"/>
  <c r="AF47" i="3"/>
  <c r="AX18" i="3"/>
  <c r="AD84" i="3"/>
  <c r="AY13" i="3"/>
  <c r="AJ107" i="3"/>
  <c r="AR15" i="3"/>
  <c r="AH29" i="3"/>
  <c r="BM18" i="3"/>
  <c r="BP12" i="3"/>
  <c r="AU15" i="3"/>
  <c r="AY26" i="3"/>
  <c r="BQ12" i="3"/>
  <c r="AR87" i="3"/>
  <c r="AQ57" i="3"/>
  <c r="AW105" i="3"/>
  <c r="AM106" i="3"/>
  <c r="BJ65" i="3"/>
  <c r="BH90" i="3"/>
  <c r="BI45" i="3"/>
  <c r="BR49" i="3"/>
  <c r="AH89" i="3"/>
  <c r="AE71" i="3"/>
  <c r="AA60" i="3"/>
  <c r="AE58" i="3"/>
  <c r="AF113" i="3"/>
  <c r="AJ87" i="3"/>
  <c r="AD48" i="3"/>
  <c r="AA34" i="3"/>
  <c r="AI54" i="3"/>
  <c r="AE17" i="3"/>
  <c r="AN18" i="3"/>
  <c r="BR14" i="3"/>
  <c r="BF61" i="3"/>
  <c r="AJ18" i="3"/>
  <c r="BE26" i="3"/>
  <c r="BG10" i="3"/>
  <c r="BD12" i="3"/>
  <c r="BJ13" i="3"/>
  <c r="AJ112" i="3"/>
  <c r="AG17" i="3"/>
  <c r="AT21" i="3"/>
  <c r="BB13" i="3"/>
  <c r="AS101" i="3"/>
  <c r="AW23" i="3"/>
  <c r="AL105" i="3"/>
  <c r="AY113" i="3"/>
  <c r="AT62" i="3"/>
  <c r="AP106" i="3"/>
  <c r="AW39" i="3"/>
  <c r="BE57" i="3"/>
  <c r="BJ84" i="3"/>
  <c r="AV45" i="3"/>
  <c r="BJ39" i="3"/>
  <c r="BA103" i="3"/>
  <c r="AN118" i="3"/>
  <c r="BH65" i="3"/>
  <c r="AQ106" i="3"/>
  <c r="BQ103" i="3"/>
  <c r="AT101" i="3"/>
  <c r="AZ65" i="3"/>
  <c r="AO20" i="3"/>
  <c r="BD115" i="3"/>
  <c r="BT56" i="3"/>
  <c r="AX100" i="3"/>
  <c r="AM100" i="3"/>
  <c r="BD51" i="3"/>
  <c r="BG64" i="3"/>
  <c r="BE91" i="3"/>
  <c r="BS67" i="3"/>
  <c r="BI76" i="3"/>
  <c r="AT72" i="3"/>
  <c r="BR100" i="3"/>
  <c r="AS73" i="3"/>
  <c r="BR86" i="3"/>
  <c r="AY73" i="3"/>
  <c r="BB109" i="3"/>
  <c r="BA116" i="3"/>
  <c r="BF117" i="3"/>
  <c r="BQ51" i="3"/>
  <c r="AS81" i="3"/>
  <c r="BS143" i="3"/>
  <c r="AR66" i="3"/>
  <c r="AO134" i="3"/>
  <c r="BL117" i="3"/>
  <c r="AO90" i="3"/>
  <c r="BE33" i="3"/>
  <c r="AZ87" i="3"/>
  <c r="AN106" i="3"/>
  <c r="AP70" i="3"/>
  <c r="BU33" i="3"/>
  <c r="BF103" i="3"/>
  <c r="AY62" i="3"/>
  <c r="AR64" i="3"/>
  <c r="BP82" i="3"/>
  <c r="BK110" i="3"/>
  <c r="BJ51" i="3"/>
  <c r="AT88" i="3"/>
  <c r="AZ112" i="3"/>
  <c r="AU20" i="3"/>
  <c r="BO104" i="3"/>
  <c r="BG72" i="3"/>
  <c r="AQ82" i="3"/>
  <c r="BF56" i="3"/>
  <c r="BM51" i="3"/>
  <c r="AN76" i="3"/>
  <c r="BL48" i="3"/>
  <c r="AM80" i="3"/>
  <c r="AV55" i="3"/>
  <c r="BE79" i="3"/>
  <c r="BI46" i="3"/>
  <c r="BT94" i="3"/>
  <c r="AN107" i="3"/>
  <c r="BG112" i="3"/>
  <c r="AN93" i="3"/>
  <c r="AR39" i="3"/>
  <c r="AS44" i="3"/>
  <c r="AV49" i="3"/>
  <c r="AZ34" i="3"/>
  <c r="BB106" i="3"/>
  <c r="BI44" i="3"/>
  <c r="AR101" i="3"/>
  <c r="AS104" i="3"/>
  <c r="BD20" i="3"/>
  <c r="BO67" i="3"/>
  <c r="BF77" i="3"/>
  <c r="BD94" i="3"/>
  <c r="AO40" i="3"/>
  <c r="BN94" i="3"/>
  <c r="AL64" i="3"/>
  <c r="BC102" i="3"/>
  <c r="BF67" i="3"/>
  <c r="AP115" i="3"/>
  <c r="BR110" i="3"/>
  <c r="BD73" i="3"/>
  <c r="AM20" i="3"/>
  <c r="BM73" i="3"/>
  <c r="BS43" i="3"/>
  <c r="BC134" i="3"/>
  <c r="AS66" i="3"/>
  <c r="AW35" i="3"/>
  <c r="BI130" i="3"/>
  <c r="BC141" i="3"/>
  <c r="AY24" i="3"/>
  <c r="BB84" i="3"/>
  <c r="BQ115" i="3"/>
  <c r="AN45" i="3"/>
  <c r="AP23" i="3"/>
  <c r="AA28" i="3"/>
  <c r="AN36" i="3"/>
  <c r="AJ110" i="3"/>
  <c r="BF25" i="3"/>
  <c r="BU26" i="3"/>
  <c r="BA33" i="3"/>
  <c r="AK111" i="3"/>
  <c r="AV33" i="3"/>
  <c r="BT54" i="3"/>
  <c r="AU39" i="3"/>
  <c r="AG110" i="3"/>
  <c r="AC28" i="3"/>
  <c r="BR54" i="3"/>
  <c r="AM70" i="3"/>
  <c r="BB37" i="3"/>
  <c r="AV95" i="3"/>
  <c r="AQ109" i="3"/>
  <c r="AU118" i="3"/>
  <c r="AP82" i="3"/>
  <c r="AM68" i="3"/>
  <c r="BB40" i="3"/>
  <c r="AS116" i="3"/>
  <c r="AW101" i="3"/>
  <c r="BH36" i="3"/>
  <c r="AP32" i="3"/>
  <c r="AL34" i="3"/>
  <c r="BH32" i="3"/>
  <c r="AT51" i="3"/>
  <c r="AW143" i="3"/>
  <c r="BQ66" i="3"/>
  <c r="BL92" i="3"/>
  <c r="BL57" i="3"/>
  <c r="BT102" i="3"/>
  <c r="BQ76" i="3"/>
  <c r="AU86" i="3"/>
  <c r="AS32" i="3"/>
  <c r="BI77" i="3"/>
  <c r="BF47" i="3"/>
  <c r="AO79" i="3"/>
  <c r="AN42" i="3"/>
  <c r="AZ122" i="3"/>
  <c r="BT38" i="3"/>
  <c r="BD68" i="3"/>
  <c r="AT123" i="3"/>
  <c r="BA115" i="3"/>
  <c r="AR103" i="3"/>
  <c r="AW90" i="3"/>
  <c r="BS65" i="3"/>
  <c r="AS37" i="3"/>
  <c r="BP65" i="3"/>
  <c r="BC60" i="3"/>
  <c r="BS45" i="3"/>
  <c r="AO64" i="3"/>
  <c r="AN122" i="3"/>
  <c r="AT82" i="3"/>
  <c r="AL102" i="3"/>
  <c r="BQ69" i="3"/>
  <c r="AM88" i="3"/>
  <c r="BP51" i="3"/>
  <c r="AV68" i="3"/>
  <c r="AU78" i="3"/>
  <c r="BK94" i="3"/>
  <c r="BN82" i="3"/>
  <c r="AO77" i="3"/>
  <c r="AP109" i="3"/>
  <c r="AZ86" i="3"/>
  <c r="BE40" i="3"/>
  <c r="AU111" i="3"/>
  <c r="BQ81" i="3"/>
  <c r="BL143" i="3"/>
  <c r="BN116" i="3"/>
  <c r="BN114" i="3"/>
  <c r="BI112" i="3"/>
  <c r="BH66" i="3"/>
  <c r="BA84" i="3"/>
  <c r="BG33" i="3"/>
  <c r="AV90" i="3"/>
  <c r="AM44" i="3"/>
  <c r="BT49" i="3"/>
  <c r="AL92" i="3"/>
  <c r="BG95" i="3"/>
  <c r="BG113" i="3"/>
  <c r="BO91" i="3"/>
  <c r="AR78" i="3"/>
  <c r="BE67" i="3"/>
  <c r="BD89" i="3"/>
  <c r="BI83" i="3"/>
  <c r="AT77" i="3"/>
  <c r="AL100" i="3"/>
  <c r="BH76" i="3"/>
  <c r="AL86" i="3"/>
  <c r="BO86" i="3"/>
  <c r="AV82" i="3"/>
  <c r="AR47" i="3"/>
  <c r="BH110" i="3"/>
  <c r="BR47" i="3"/>
  <c r="BU100" i="3"/>
  <c r="BR122" i="3"/>
  <c r="BE116" i="3"/>
  <c r="AS117" i="3"/>
  <c r="BJ79" i="3"/>
  <c r="BQ42" i="3"/>
  <c r="BD143" i="3"/>
  <c r="BD93" i="3"/>
  <c r="AZ40" i="3"/>
  <c r="AZ111" i="3"/>
  <c r="AS57" i="3"/>
  <c r="AU44" i="3"/>
  <c r="BH70" i="3"/>
  <c r="AT33" i="3"/>
  <c r="BK37" i="3"/>
  <c r="AX65" i="3"/>
  <c r="AU36" i="3"/>
  <c r="AQ115" i="3"/>
  <c r="AM78" i="3"/>
  <c r="BD64" i="3"/>
  <c r="AS72" i="3"/>
  <c r="BP39" i="3"/>
  <c r="AW47" i="3"/>
  <c r="BF88" i="3"/>
  <c r="AX51" i="3"/>
  <c r="AM94" i="3"/>
  <c r="AO82" i="3"/>
  <c r="BH134" i="3"/>
  <c r="AY83" i="3"/>
  <c r="BG77" i="3"/>
  <c r="BT83" i="3"/>
  <c r="BM77" i="3"/>
  <c r="BI51" i="3"/>
  <c r="AM55" i="3"/>
  <c r="BH81" i="3"/>
  <c r="BM46" i="3"/>
  <c r="BU66" i="3"/>
  <c r="AO50" i="3"/>
  <c r="BH100" i="3"/>
  <c r="AU122" i="3"/>
  <c r="AY143" i="3"/>
  <c r="AY123" i="3"/>
  <c r="AL113" i="3"/>
  <c r="AL37" i="3"/>
  <c r="AP118" i="3"/>
  <c r="AW92" i="3"/>
  <c r="BC105" i="3"/>
  <c r="AY103" i="3"/>
  <c r="BL101" i="3"/>
  <c r="BJ113" i="3"/>
  <c r="BS83" i="3"/>
  <c r="BH45" i="3"/>
  <c r="BE56" i="3"/>
  <c r="BP100" i="3"/>
  <c r="BQ64" i="3"/>
  <c r="AO51" i="3"/>
  <c r="BD35" i="3"/>
  <c r="AY38" i="3"/>
  <c r="BE58" i="3"/>
  <c r="BO110" i="3"/>
  <c r="AQ81" i="3"/>
  <c r="BG100" i="3"/>
  <c r="AT68" i="3"/>
  <c r="BG86" i="3"/>
  <c r="BT68" i="3"/>
  <c r="AU91" i="3"/>
  <c r="AU107" i="3"/>
  <c r="AX112" i="3"/>
  <c r="AY51" i="3"/>
  <c r="BM38" i="3"/>
  <c r="BK134" i="3"/>
  <c r="BH40" i="3"/>
  <c r="AX123" i="3"/>
  <c r="BC90" i="3"/>
  <c r="BT90" i="3"/>
  <c r="BA37" i="3"/>
  <c r="BC37" i="3"/>
  <c r="BM95" i="3"/>
  <c r="BS118" i="3"/>
  <c r="BU84" i="3"/>
  <c r="BK80" i="3"/>
  <c r="BG68" i="3"/>
  <c r="BU78" i="3"/>
  <c r="AT94" i="3"/>
  <c r="AL77" i="3"/>
  <c r="BM102" i="3"/>
  <c r="BA69" i="3"/>
  <c r="AQ110" i="3"/>
  <c r="AM77" i="3"/>
  <c r="AQ73" i="3"/>
  <c r="BM76" i="3"/>
  <c r="BA86" i="3"/>
  <c r="BE134" i="3"/>
  <c r="BT79" i="3"/>
  <c r="BH38" i="3"/>
  <c r="AQ42" i="3"/>
  <c r="BE111" i="3"/>
  <c r="BS50" i="3"/>
  <c r="BF112" i="3"/>
  <c r="AR98" i="3"/>
  <c r="AM121" i="3"/>
  <c r="BQ143" i="3"/>
  <c r="BJ99" i="3"/>
  <c r="AR59" i="3"/>
  <c r="BS93" i="3"/>
  <c r="BK112" i="3"/>
  <c r="AV112" i="3"/>
  <c r="BD111" i="3"/>
  <c r="AO93" i="3"/>
  <c r="BQ114" i="3"/>
  <c r="BM69" i="3"/>
  <c r="BA71" i="3"/>
  <c r="BG121" i="3"/>
  <c r="AP55" i="3"/>
  <c r="AY69" i="3"/>
  <c r="AP91" i="3"/>
  <c r="AT91" i="3"/>
  <c r="BD122" i="3"/>
  <c r="BM107" i="3"/>
  <c r="BI42" i="3"/>
  <c r="BT111" i="3"/>
  <c r="AP50" i="3"/>
  <c r="AN112" i="3"/>
  <c r="BR121" i="3"/>
  <c r="BS98" i="3"/>
  <c r="BD38" i="3"/>
  <c r="BN42" i="3"/>
  <c r="AY112" i="3"/>
  <c r="BJ100" i="3"/>
  <c r="AT122" i="3"/>
  <c r="BB134" i="3"/>
  <c r="AU93" i="3"/>
  <c r="BH59" i="3"/>
  <c r="AY91" i="3"/>
  <c r="AU59" i="3"/>
  <c r="AL35" i="3"/>
  <c r="BA98" i="3"/>
  <c r="BF42" i="3"/>
  <c r="BH69" i="3"/>
  <c r="AO68" i="3"/>
  <c r="BD134" i="3"/>
  <c r="BB42" i="3"/>
  <c r="AX143" i="3"/>
  <c r="BL114" i="3"/>
  <c r="AQ71" i="3"/>
  <c r="BC66" i="3"/>
  <c r="AZ38" i="3"/>
  <c r="BA121" i="3"/>
  <c r="BN73" i="3"/>
  <c r="BK42" i="3"/>
  <c r="AW20" i="3"/>
  <c r="BM42" i="3"/>
  <c r="AD98" i="3"/>
  <c r="BK136" i="3"/>
  <c r="AF27" i="3"/>
  <c r="BR57" i="3"/>
  <c r="BT106" i="3"/>
  <c r="AH57" i="3"/>
  <c r="BQ26" i="3"/>
  <c r="AG14" i="3"/>
  <c r="BT89" i="3"/>
  <c r="AF107" i="3"/>
  <c r="AJ16" i="3"/>
  <c r="BL13" i="3"/>
  <c r="AO92" i="3"/>
  <c r="AE92" i="3"/>
  <c r="AA55" i="3"/>
  <c r="AG24" i="3"/>
  <c r="BL36" i="3"/>
  <c r="AI87" i="3"/>
  <c r="AS18" i="3"/>
  <c r="BB12" i="3"/>
  <c r="AZ60" i="3"/>
  <c r="BE60" i="3"/>
  <c r="AQ13" i="3"/>
  <c r="AQ77" i="3"/>
  <c r="BF102" i="3"/>
  <c r="BJ47" i="3"/>
  <c r="AU109" i="3"/>
  <c r="BO43" i="3"/>
  <c r="AX134" i="3"/>
  <c r="AS95" i="3"/>
  <c r="AB25" i="3"/>
  <c r="AP47" i="3"/>
  <c r="AS58" i="3"/>
  <c r="AV51" i="3"/>
  <c r="AL32" i="3"/>
  <c r="AX50" i="3"/>
  <c r="BJ40" i="3"/>
  <c r="BB33" i="3"/>
  <c r="BH58" i="3"/>
  <c r="BM109" i="3"/>
  <c r="AY58" i="3"/>
  <c r="BJ105" i="3"/>
  <c r="AN64" i="3"/>
  <c r="AT99" i="3"/>
  <c r="BN93" i="3"/>
  <c r="BB81" i="3"/>
  <c r="BR35" i="3"/>
  <c r="BU143" i="3"/>
  <c r="AV79" i="3"/>
  <c r="BI40" i="3"/>
  <c r="BP91" i="3"/>
  <c r="AS89" i="3"/>
  <c r="BD60" i="3"/>
  <c r="BL34" i="3"/>
  <c r="AQ36" i="3"/>
  <c r="BT103" i="3"/>
  <c r="BH49" i="3"/>
  <c r="BI37" i="3"/>
  <c r="AW60" i="3"/>
  <c r="AU48" i="3"/>
  <c r="BC20" i="3"/>
  <c r="BE59" i="3"/>
  <c r="AL110" i="3"/>
  <c r="BH68" i="3"/>
  <c r="BM80" i="3"/>
  <c r="AP51" i="3"/>
  <c r="AZ76" i="3"/>
  <c r="AY102" i="3"/>
  <c r="BI56" i="3"/>
  <c r="AN82" i="3"/>
  <c r="BU110" i="3"/>
  <c r="BE88" i="3"/>
  <c r="BE73" i="3"/>
  <c r="AV32" i="3"/>
  <c r="BU112" i="3"/>
  <c r="AM69" i="3"/>
  <c r="BU64" i="3"/>
  <c r="BK55" i="3"/>
  <c r="BG99" i="3"/>
  <c r="AO55" i="3"/>
  <c r="BN134" i="3"/>
  <c r="AN113" i="3"/>
  <c r="BG37" i="3"/>
  <c r="BH118" i="3"/>
  <c r="BE95" i="3"/>
  <c r="BP33" i="3"/>
  <c r="BT37" i="3"/>
  <c r="BD49" i="3"/>
  <c r="BA95" i="3"/>
  <c r="BR58" i="3"/>
  <c r="AN84" i="3"/>
  <c r="BN67" i="3"/>
  <c r="BM83" i="3"/>
  <c r="BT76" i="3"/>
  <c r="BS20" i="3"/>
  <c r="BB68" i="3"/>
  <c r="BL73" i="3"/>
  <c r="AM58" i="3"/>
  <c r="AW110" i="3"/>
  <c r="AZ67" i="3"/>
  <c r="AW79" i="3"/>
  <c r="BH77" i="3"/>
  <c r="AS80" i="3"/>
  <c r="BH109" i="3"/>
  <c r="AR143" i="3"/>
  <c r="AT38" i="3"/>
  <c r="BP112" i="3"/>
  <c r="BB123" i="3"/>
  <c r="AU38" i="3"/>
  <c r="BS123" i="3"/>
  <c r="BQ40" i="3"/>
  <c r="BE35" i="3"/>
  <c r="AU117" i="3"/>
  <c r="BS56" i="3"/>
  <c r="AU101" i="3"/>
  <c r="BT87" i="3"/>
  <c r="AS36" i="3"/>
  <c r="BO44" i="3"/>
  <c r="BK101" i="3"/>
  <c r="BP37" i="3"/>
  <c r="AO36" i="3"/>
  <c r="BM48" i="3"/>
  <c r="AV57" i="3"/>
  <c r="BQ72" i="3"/>
  <c r="BA47" i="3"/>
  <c r="BN78" i="3"/>
  <c r="BT91" i="3"/>
  <c r="BN76" i="3"/>
  <c r="BS80" i="3"/>
  <c r="AT102" i="3"/>
  <c r="BP56" i="3"/>
  <c r="BL72" i="3"/>
  <c r="BS88" i="3"/>
  <c r="BT88" i="3"/>
  <c r="BS94" i="3"/>
  <c r="BB102" i="3"/>
  <c r="BD112" i="3"/>
  <c r="AP69" i="3"/>
  <c r="AL143" i="3"/>
  <c r="BN55" i="3"/>
  <c r="BR99" i="3"/>
  <c r="AN55" i="3"/>
  <c r="AV134" i="3"/>
  <c r="BO55" i="3"/>
  <c r="BR91" i="3"/>
  <c r="AM34" i="3"/>
  <c r="BM44" i="3"/>
  <c r="BK89" i="3"/>
  <c r="BF87" i="3"/>
  <c r="BD87" i="3"/>
  <c r="BJ17" i="3"/>
  <c r="BS105" i="3"/>
  <c r="BH115" i="3"/>
  <c r="BR115" i="3"/>
  <c r="AV83" i="3"/>
  <c r="AT32" i="3"/>
  <c r="BI111" i="3"/>
  <c r="BC86" i="3"/>
  <c r="BT78" i="3"/>
  <c r="AL58" i="3"/>
  <c r="BH82" i="3"/>
  <c r="BA48" i="3"/>
  <c r="BO47" i="3"/>
  <c r="AL88" i="3"/>
  <c r="AR20" i="3"/>
  <c r="BG51" i="3"/>
  <c r="BG107" i="3"/>
  <c r="AQ78" i="3"/>
  <c r="BM143" i="3"/>
  <c r="AT93" i="3"/>
  <c r="AW43" i="3"/>
  <c r="BP135" i="3"/>
  <c r="AG134" i="3"/>
  <c r="BK77" i="3"/>
  <c r="AA69" i="3"/>
  <c r="AG95" i="3"/>
  <c r="AG72" i="3"/>
  <c r="BP13" i="3"/>
  <c r="AU25" i="3"/>
  <c r="BE105" i="3"/>
  <c r="AC44" i="3"/>
  <c r="BH11" i="3"/>
  <c r="AN12" i="3"/>
  <c r="AW65" i="3"/>
  <c r="AI83" i="3"/>
  <c r="AR11" i="3"/>
  <c r="BS14" i="3"/>
  <c r="AM39" i="3"/>
  <c r="AD38" i="3"/>
  <c r="AM17" i="3"/>
  <c r="AA22" i="3"/>
  <c r="BP58" i="3"/>
  <c r="AQ39" i="3"/>
  <c r="BM105" i="3"/>
  <c r="AV104" i="3"/>
  <c r="AO100" i="3"/>
  <c r="AT50" i="3"/>
  <c r="BO88" i="3"/>
  <c r="BT81" i="3"/>
  <c r="BQ55" i="3"/>
  <c r="BE89" i="3"/>
  <c r="BA60" i="3"/>
  <c r="BH102" i="3"/>
  <c r="AR88" i="3"/>
  <c r="AP48" i="3"/>
  <c r="BC100" i="3"/>
  <c r="BK116" i="3"/>
  <c r="AL62" i="3"/>
  <c r="BE49" i="3"/>
  <c r="AZ94" i="3"/>
  <c r="AY72" i="3"/>
  <c r="BD86" i="3"/>
  <c r="BF72" i="3"/>
  <c r="AN94" i="3"/>
  <c r="BO66" i="3"/>
  <c r="BA112" i="3"/>
  <c r="BT123" i="3"/>
  <c r="AR71" i="3"/>
  <c r="BN111" i="3"/>
  <c r="AY40" i="3"/>
  <c r="AM35" i="3"/>
  <c r="AM112" i="3"/>
  <c r="AN90" i="3"/>
  <c r="BT33" i="3"/>
  <c r="BH37" i="3"/>
  <c r="BL118" i="3"/>
  <c r="BN34" i="3"/>
  <c r="AP84" i="3"/>
  <c r="BD103" i="3"/>
  <c r="BA62" i="3"/>
  <c r="AR46" i="3"/>
  <c r="BC72" i="3"/>
  <c r="BR88" i="3"/>
  <c r="BP86" i="3"/>
  <c r="BD32" i="3"/>
  <c r="BQ86" i="3"/>
  <c r="BM20" i="3"/>
  <c r="BN115" i="3"/>
  <c r="BR72" i="3"/>
  <c r="BB82" i="3"/>
  <c r="AN56" i="3"/>
  <c r="BP80" i="3"/>
  <c r="AT64" i="3"/>
  <c r="BA80" i="3"/>
  <c r="AW94" i="3"/>
  <c r="AQ40" i="3"/>
  <c r="BM93" i="3"/>
  <c r="BA114" i="3"/>
  <c r="AS47" i="3"/>
  <c r="BS79" i="3"/>
  <c r="BR112" i="3"/>
  <c r="BO111" i="3"/>
  <c r="AZ70" i="3"/>
  <c r="BK44" i="3"/>
  <c r="BT101" i="3"/>
  <c r="BS87" i="3"/>
  <c r="AV34" i="3"/>
  <c r="BH113" i="3"/>
  <c r="AZ33" i="3"/>
  <c r="AW104" i="3"/>
  <c r="AT58" i="3"/>
  <c r="BJ67" i="3"/>
  <c r="AN77" i="3"/>
  <c r="BI47" i="3"/>
  <c r="BP109" i="3"/>
  <c r="BE78" i="3"/>
  <c r="BM91" i="3"/>
  <c r="BQ82" i="3"/>
  <c r="BL100" i="3"/>
  <c r="BD110" i="3"/>
  <c r="AZ110" i="3"/>
  <c r="AL73" i="3"/>
  <c r="BL88" i="3"/>
  <c r="AO32" i="3"/>
  <c r="AV94" i="3"/>
  <c r="BU134" i="3"/>
  <c r="BL93" i="3"/>
  <c r="AO42" i="3"/>
  <c r="AN83" i="3"/>
  <c r="BG66" i="3"/>
  <c r="AN143" i="3"/>
  <c r="AX122" i="3"/>
  <c r="AR112" i="3"/>
  <c r="AR55" i="3"/>
  <c r="AY106" i="3"/>
  <c r="BR33" i="3"/>
  <c r="BK103" i="3"/>
  <c r="AT118" i="3"/>
  <c r="AR118" i="3"/>
  <c r="BU27" i="3"/>
  <c r="BL44" i="3"/>
  <c r="AS84" i="3"/>
  <c r="BF48" i="3"/>
  <c r="BU72" i="3"/>
  <c r="AZ88" i="3"/>
  <c r="AW77" i="3"/>
  <c r="BO94" i="3"/>
  <c r="AS64" i="3"/>
  <c r="BP48" i="3"/>
  <c r="AV115" i="3"/>
  <c r="BS51" i="3"/>
  <c r="BP83" i="3"/>
  <c r="AU100" i="3"/>
  <c r="AX80" i="3"/>
  <c r="BS100" i="3"/>
  <c r="AR80" i="3"/>
  <c r="BH86" i="3"/>
  <c r="AL40" i="3"/>
  <c r="AM122" i="3"/>
  <c r="BI50" i="3"/>
  <c r="AZ47" i="3"/>
  <c r="BK93" i="3"/>
  <c r="AQ122" i="3"/>
  <c r="BG55" i="3"/>
  <c r="AW46" i="3"/>
  <c r="BG134" i="3"/>
  <c r="BS57" i="3"/>
  <c r="BD70" i="3"/>
  <c r="BC34" i="3"/>
  <c r="AW26" i="3"/>
  <c r="AM49" i="3"/>
  <c r="AQ49" i="3"/>
  <c r="BP105" i="3"/>
  <c r="AS56" i="3"/>
  <c r="AU73" i="3"/>
  <c r="AN81" i="3"/>
  <c r="BT80" i="3"/>
  <c r="AX64" i="3"/>
  <c r="BN86" i="3"/>
  <c r="BS64" i="3"/>
  <c r="BP104" i="3"/>
  <c r="BH72" i="3"/>
  <c r="BA67" i="3"/>
  <c r="BN77" i="3"/>
  <c r="BH93" i="3"/>
  <c r="BC73" i="3"/>
  <c r="BR78" i="3"/>
  <c r="BQ91" i="3"/>
  <c r="AL72" i="3"/>
  <c r="AQ114" i="3"/>
  <c r="BA56" i="3"/>
  <c r="BE69" i="3"/>
  <c r="BL122" i="3"/>
  <c r="AO66" i="3"/>
  <c r="BE112" i="3"/>
  <c r="BE93" i="3"/>
  <c r="AR113" i="3"/>
  <c r="AP49" i="3"/>
  <c r="BC89" i="3"/>
  <c r="AR60" i="3"/>
  <c r="BO87" i="3"/>
  <c r="BQ36" i="3"/>
  <c r="AL44" i="3"/>
  <c r="BP77" i="3"/>
  <c r="BK72" i="3"/>
  <c r="BC32" i="3"/>
  <c r="BQ102" i="3"/>
  <c r="BR48" i="3"/>
  <c r="BB76" i="3"/>
  <c r="BG34" i="3"/>
  <c r="AX79" i="3"/>
  <c r="AP100" i="3"/>
  <c r="BF73" i="3"/>
  <c r="AV64" i="3"/>
  <c r="BF64" i="3"/>
  <c r="BL67" i="3"/>
  <c r="BS46" i="3"/>
  <c r="BB111" i="3"/>
  <c r="BL116" i="3"/>
  <c r="AM71" i="3"/>
  <c r="BL134" i="3"/>
  <c r="BL42" i="3"/>
  <c r="BK38" i="3"/>
  <c r="BI121" i="3"/>
  <c r="AO114" i="3"/>
  <c r="BA82" i="3"/>
  <c r="AP99" i="3"/>
  <c r="BO68" i="3"/>
  <c r="BP76" i="3"/>
  <c r="BH114" i="3"/>
  <c r="BT40" i="3"/>
  <c r="BE46" i="3"/>
  <c r="BN43" i="3"/>
  <c r="AV69" i="3"/>
  <c r="BF99" i="3"/>
  <c r="AW121" i="3"/>
  <c r="BD91" i="3"/>
  <c r="BT121" i="3"/>
  <c r="BM134" i="3"/>
  <c r="AU51" i="3"/>
  <c r="AQ107" i="3"/>
  <c r="BK40" i="3"/>
  <c r="AQ66" i="3"/>
  <c r="BE71" i="3"/>
  <c r="AT134" i="3"/>
  <c r="BT43" i="3"/>
  <c r="BN38" i="3"/>
  <c r="AZ121" i="3"/>
  <c r="W139" i="3"/>
  <c r="BB91" i="3"/>
  <c r="AL121" i="3"/>
  <c r="BL79" i="3"/>
  <c r="BG32" i="3"/>
  <c r="BO40" i="3"/>
  <c r="BP143" i="3"/>
  <c r="AX46" i="3"/>
  <c r="BC71" i="3"/>
  <c r="AU35" i="3"/>
  <c r="BC99" i="3"/>
  <c r="BC50" i="3"/>
  <c r="BO98" i="3"/>
  <c r="AU79" i="3"/>
  <c r="AS134" i="3"/>
  <c r="AO110" i="3"/>
  <c r="BB71" i="3"/>
  <c r="BA43" i="3"/>
  <c r="AQ117" i="3"/>
  <c r="AP79" i="3"/>
  <c r="BI114" i="3"/>
  <c r="BJ123" i="3"/>
  <c r="BD116" i="3"/>
  <c r="BJ98" i="3"/>
  <c r="AX104" i="3"/>
  <c r="AQ46" i="3"/>
  <c r="BP59" i="3"/>
  <c r="BR43" i="3"/>
  <c r="AG129" i="3"/>
  <c r="AL130" i="3"/>
  <c r="AH90" i="3"/>
  <c r="AI71" i="3"/>
  <c r="AD45" i="3"/>
  <c r="AA102" i="3"/>
  <c r="BH25" i="3"/>
  <c r="BJ11" i="3"/>
  <c r="BR62" i="3"/>
  <c r="AA50" i="3"/>
  <c r="AQ23" i="3"/>
  <c r="BI16" i="3"/>
  <c r="BH54" i="3"/>
  <c r="AI51" i="3"/>
  <c r="AK25" i="3"/>
  <c r="AY28" i="3"/>
  <c r="BO56" i="3"/>
  <c r="AB88" i="3"/>
  <c r="AW11" i="3"/>
  <c r="AN24" i="3"/>
  <c r="BN58" i="3"/>
  <c r="AM90" i="3"/>
  <c r="BB101" i="3"/>
  <c r="BS110" i="3"/>
  <c r="AR83" i="3"/>
  <c r="BA51" i="3"/>
  <c r="BE102" i="3"/>
  <c r="AL81" i="3"/>
  <c r="BJ46" i="3"/>
  <c r="AT39" i="3"/>
  <c r="BN103" i="3"/>
  <c r="BG83" i="3"/>
  <c r="BD47" i="3"/>
  <c r="BG94" i="3"/>
  <c r="AO94" i="3"/>
  <c r="AX116" i="3"/>
  <c r="AN34" i="3"/>
  <c r="AO101" i="3"/>
  <c r="AL56" i="3"/>
  <c r="BC104" i="3"/>
  <c r="BG115" i="3"/>
  <c r="BJ56" i="3"/>
  <c r="AT76" i="3"/>
  <c r="AZ134" i="3"/>
  <c r="BF35" i="3"/>
  <c r="BK86" i="3"/>
  <c r="AV116" i="3"/>
  <c r="BF143" i="3"/>
  <c r="BK122" i="3"/>
  <c r="AN134" i="3"/>
  <c r="AW123" i="3"/>
  <c r="AZ118" i="3"/>
  <c r="BA90" i="3"/>
  <c r="AS70" i="3"/>
  <c r="AA13" i="3"/>
  <c r="AR37" i="3"/>
  <c r="BM84" i="3"/>
  <c r="BE44" i="3"/>
  <c r="BT48" i="3"/>
  <c r="AX110" i="3"/>
  <c r="BN72" i="3"/>
  <c r="AM93" i="3"/>
  <c r="AZ32" i="3"/>
  <c r="AQ102" i="3"/>
  <c r="AM83" i="3"/>
  <c r="BN91" i="3"/>
  <c r="AM48" i="3"/>
  <c r="AU82" i="3"/>
  <c r="AQ76" i="3"/>
  <c r="AR110" i="3"/>
  <c r="BJ117" i="3"/>
  <c r="AN80" i="3"/>
  <c r="BA94" i="3"/>
  <c r="AV88" i="3"/>
  <c r="BQ35" i="3"/>
  <c r="AZ73" i="3"/>
  <c r="AL71" i="3"/>
  <c r="BF66" i="3"/>
  <c r="BK123" i="3"/>
  <c r="BH123" i="3"/>
  <c r="AR40" i="3"/>
  <c r="BL87" i="3"/>
  <c r="AO70" i="3"/>
  <c r="AW106" i="3"/>
  <c r="BB25" i="3"/>
  <c r="BD101" i="3"/>
  <c r="AV118" i="3"/>
  <c r="BH33" i="3"/>
  <c r="AP58" i="3"/>
  <c r="BA83" i="3"/>
  <c r="BQ56" i="3"/>
  <c r="AV76" i="3"/>
  <c r="BL109" i="3"/>
  <c r="AW56" i="3"/>
  <c r="AT110" i="3"/>
  <c r="AW102" i="3"/>
  <c r="BL50" i="3"/>
  <c r="AL115" i="3"/>
  <c r="AW78" i="3"/>
  <c r="BD83" i="3"/>
  <c r="BP68" i="3"/>
  <c r="BK32" i="3"/>
  <c r="AO86" i="3"/>
  <c r="BD72" i="3"/>
  <c r="AV46" i="3"/>
  <c r="BL80" i="3"/>
  <c r="BM99" i="3"/>
  <c r="BI93" i="3"/>
  <c r="AW116" i="3"/>
  <c r="AW40" i="3"/>
  <c r="BG143" i="3"/>
  <c r="AS59" i="3"/>
  <c r="BN117" i="3"/>
  <c r="BL61" i="3"/>
  <c r="AR90" i="3"/>
  <c r="BO106" i="3"/>
  <c r="AG16" i="3"/>
  <c r="BP103" i="3"/>
  <c r="BH87" i="3"/>
  <c r="BT44" i="3"/>
  <c r="BB48" i="3"/>
  <c r="AO47" i="3"/>
  <c r="BE110" i="3"/>
  <c r="BH73" i="3"/>
  <c r="AL78" i="3"/>
  <c r="BB94" i="3"/>
  <c r="BL78" i="3"/>
  <c r="BR114" i="3"/>
  <c r="AV67" i="3"/>
  <c r="AX82" i="3"/>
  <c r="BB47" i="3"/>
  <c r="BP47" i="3"/>
  <c r="BO76" i="3"/>
  <c r="AY109" i="3"/>
  <c r="BO20" i="3"/>
  <c r="AU56" i="3"/>
  <c r="BH35" i="3"/>
  <c r="BM72" i="3"/>
  <c r="BA38" i="3"/>
  <c r="BA111" i="3"/>
  <c r="BA79" i="3"/>
  <c r="BP134" i="3"/>
  <c r="AT66" i="3"/>
  <c r="AN43" i="3"/>
  <c r="AV117" i="3"/>
  <c r="BT39" i="3"/>
  <c r="BT11" i="3"/>
  <c r="AL106" i="3"/>
  <c r="BK106" i="3"/>
  <c r="AQ33" i="3"/>
  <c r="AU33" i="3"/>
  <c r="BO92" i="3"/>
  <c r="BR82" i="3"/>
  <c r="AN100" i="3"/>
  <c r="AQ86" i="3"/>
  <c r="AM32" i="3"/>
  <c r="BB143" i="3"/>
  <c r="BN20" i="3"/>
  <c r="BR56" i="3"/>
  <c r="AP67" i="3"/>
  <c r="BE109" i="3"/>
  <c r="AW72" i="3"/>
  <c r="BN51" i="3"/>
  <c r="BO115" i="3"/>
  <c r="AV48" i="3"/>
  <c r="BA65" i="3"/>
  <c r="AL20" i="3"/>
  <c r="BT59" i="3"/>
  <c r="AR99" i="3"/>
  <c r="BN81" i="3"/>
  <c r="AL79" i="3"/>
  <c r="AY79" i="3"/>
  <c r="AW55" i="3"/>
  <c r="BA42" i="3"/>
  <c r="AM143" i="3"/>
  <c r="BR61" i="3"/>
  <c r="AW44" i="3"/>
  <c r="BF70" i="3"/>
  <c r="AS105" i="3"/>
  <c r="BC103" i="3"/>
  <c r="AR62" i="3"/>
  <c r="AX36" i="3"/>
  <c r="BC44" i="3"/>
  <c r="BF78" i="3"/>
  <c r="AL65" i="3"/>
  <c r="AM51" i="3"/>
  <c r="BC70" i="3"/>
  <c r="BC77" i="3"/>
  <c r="AN88" i="3"/>
  <c r="BO32" i="3"/>
  <c r="BE94" i="3"/>
  <c r="BJ80" i="3"/>
  <c r="AR58" i="3"/>
  <c r="BQ83" i="3"/>
  <c r="AP77" i="3"/>
  <c r="AV40" i="3"/>
  <c r="AN40" i="3"/>
  <c r="AR122" i="3"/>
  <c r="AX91" i="3"/>
  <c r="BM35" i="3"/>
  <c r="AL38" i="3"/>
  <c r="BM59" i="3"/>
  <c r="BK121" i="3"/>
  <c r="AN121" i="3"/>
  <c r="AY78" i="3"/>
  <c r="AZ55" i="3"/>
  <c r="BB93" i="3"/>
  <c r="BU55" i="3"/>
  <c r="BR40" i="3"/>
  <c r="AZ143" i="3"/>
  <c r="AT35" i="3"/>
  <c r="BS71" i="3"/>
  <c r="BK35" i="3"/>
  <c r="AO123" i="3"/>
  <c r="BG59" i="3"/>
  <c r="BK98" i="3"/>
  <c r="BU71" i="3"/>
  <c r="AL50" i="3"/>
  <c r="BF76" i="3"/>
  <c r="AO112" i="3"/>
  <c r="BK46" i="3"/>
  <c r="AU123" i="3"/>
  <c r="AO46" i="3"/>
  <c r="BE42" i="3"/>
  <c r="BS107" i="3"/>
  <c r="BU99" i="3"/>
  <c r="AT121" i="3"/>
  <c r="AN59" i="3"/>
  <c r="BC121" i="3"/>
  <c r="BL91" i="3"/>
  <c r="AP86" i="3"/>
  <c r="AV123" i="3"/>
  <c r="AP114" i="3"/>
  <c r="BO112" i="3"/>
  <c r="AW114" i="3"/>
  <c r="BC59" i="3"/>
  <c r="BO79" i="3"/>
  <c r="AN99" i="3"/>
  <c r="BQ121" i="3"/>
  <c r="BU38" i="3"/>
  <c r="BK107" i="3"/>
  <c r="BS55" i="3"/>
  <c r="AM116" i="3"/>
  <c r="BP42" i="3"/>
  <c r="BM79" i="3"/>
  <c r="AX59" i="3"/>
  <c r="AY117" i="3"/>
  <c r="BE121" i="3"/>
  <c r="AW98" i="3"/>
  <c r="BQ116" i="3"/>
  <c r="AL114" i="3"/>
  <c r="BT117" i="3"/>
  <c r="AF132" i="3"/>
  <c r="BC138" i="3"/>
  <c r="AO16" i="3"/>
  <c r="AY16" i="3"/>
  <c r="BJ25" i="3"/>
  <c r="AK66" i="3"/>
  <c r="BR21" i="3"/>
  <c r="AA16" i="3"/>
  <c r="AP92" i="3"/>
  <c r="AH81" i="3"/>
  <c r="AN23" i="3"/>
  <c r="AF13" i="3"/>
  <c r="AX61" i="3"/>
  <c r="AA70" i="3"/>
  <c r="BH13" i="3"/>
  <c r="AS29" i="3"/>
  <c r="AQ118" i="3"/>
  <c r="AI106" i="3"/>
  <c r="AA10" i="3"/>
  <c r="AM27" i="3"/>
  <c r="AC22" i="3"/>
  <c r="AN95" i="3"/>
  <c r="BD84" i="3"/>
  <c r="AR67" i="3"/>
  <c r="BB51" i="3"/>
  <c r="BS72" i="3"/>
  <c r="AW66" i="3"/>
  <c r="BG35" i="3"/>
  <c r="BI91" i="3"/>
  <c r="AZ36" i="3"/>
  <c r="AZ77" i="3"/>
  <c r="AP76" i="3"/>
  <c r="BN68" i="3"/>
  <c r="AT67" i="3"/>
  <c r="BP79" i="3"/>
  <c r="BF46" i="3"/>
  <c r="AO33" i="3"/>
  <c r="BD92" i="3"/>
  <c r="AL109" i="3"/>
  <c r="AY77" i="3"/>
  <c r="BT109" i="3"/>
  <c r="AW76" i="3"/>
  <c r="AX109" i="3"/>
  <c r="BN46" i="3"/>
  <c r="BJ43" i="3"/>
  <c r="AT79" i="3"/>
  <c r="AN111" i="3"/>
  <c r="BE55" i="3"/>
  <c r="AO143" i="3"/>
  <c r="BA50" i="3"/>
  <c r="BK117" i="3"/>
  <c r="BQ89" i="3"/>
  <c r="BD33" i="3"/>
  <c r="AV87" i="3"/>
  <c r="BE70" i="3"/>
  <c r="AZ37" i="3"/>
  <c r="AO103" i="3"/>
  <c r="BH60" i="3"/>
  <c r="AS76" i="3"/>
  <c r="AT69" i="3"/>
  <c r="AO73" i="3"/>
  <c r="BK78" i="3"/>
  <c r="BD109" i="3"/>
  <c r="BT64" i="3"/>
  <c r="AN48" i="3"/>
  <c r="BI48" i="3"/>
  <c r="BT77" i="3"/>
  <c r="BU47" i="3"/>
  <c r="BT100" i="3"/>
  <c r="BL68" i="3"/>
  <c r="BT86" i="3"/>
  <c r="BU95" i="3"/>
  <c r="AW86" i="3"/>
  <c r="BI82" i="3"/>
  <c r="BR59" i="3"/>
  <c r="BI107" i="3"/>
  <c r="BS116" i="3"/>
  <c r="AX55" i="3"/>
  <c r="AQ123" i="3"/>
  <c r="BU46" i="3"/>
  <c r="BT55" i="3"/>
  <c r="BE39" i="3"/>
  <c r="AM101" i="3"/>
  <c r="BG106" i="3"/>
  <c r="AS106" i="3"/>
  <c r="AV101" i="3"/>
  <c r="BC101" i="3"/>
  <c r="BD95" i="3"/>
  <c r="AT48" i="3"/>
  <c r="BE100" i="3"/>
  <c r="AR76" i="3"/>
  <c r="AY64" i="3"/>
  <c r="BP94" i="3"/>
  <c r="BK20" i="3"/>
  <c r="BK115" i="3"/>
  <c r="BH67" i="3"/>
  <c r="BK88" i="3"/>
  <c r="BP73" i="3"/>
  <c r="BK51" i="3"/>
  <c r="BS76" i="3"/>
  <c r="AP94" i="3"/>
  <c r="BI36" i="3"/>
  <c r="BE64" i="3"/>
  <c r="BK99" i="3"/>
  <c r="BM71" i="3"/>
  <c r="AU81" i="3"/>
  <c r="BD79" i="3"/>
  <c r="BA134" i="3"/>
  <c r="AP111" i="3"/>
  <c r="BI35" i="3"/>
  <c r="AP123" i="3"/>
  <c r="AX69" i="3"/>
  <c r="BS91" i="3"/>
  <c r="BH89" i="3"/>
  <c r="BQ21" i="3"/>
  <c r="AU34" i="3"/>
  <c r="AN70" i="3"/>
  <c r="BH103" i="3"/>
  <c r="AQ103" i="3"/>
  <c r="BP36" i="3"/>
  <c r="BF115" i="3"/>
  <c r="AS51" i="3"/>
  <c r="BC94" i="3"/>
  <c r="BE82" i="3"/>
  <c r="AV86" i="3"/>
  <c r="BG91" i="3"/>
  <c r="AY82" i="3"/>
  <c r="BT72" i="3"/>
  <c r="BQ32" i="3"/>
  <c r="BO80" i="3"/>
  <c r="BB100" i="3"/>
  <c r="AX32" i="3"/>
  <c r="BB86" i="3"/>
  <c r="BM92" i="3"/>
  <c r="AU114" i="3"/>
  <c r="AS71" i="3"/>
  <c r="AV71" i="3"/>
  <c r="AL107" i="3"/>
  <c r="BP66" i="3"/>
  <c r="AZ116" i="3"/>
  <c r="BI123" i="3"/>
  <c r="BM114" i="3"/>
  <c r="BL40" i="3"/>
  <c r="AR107" i="3"/>
  <c r="BG117" i="3"/>
  <c r="BO39" i="3"/>
  <c r="BS39" i="3"/>
  <c r="BM49" i="3"/>
  <c r="BO49" i="3"/>
  <c r="BR60" i="3"/>
  <c r="BO34" i="3"/>
  <c r="BG67" i="3"/>
  <c r="BT73" i="3"/>
  <c r="BR102" i="3"/>
  <c r="BJ86" i="3"/>
  <c r="BS86" i="3"/>
  <c r="AR82" i="3"/>
  <c r="BR104" i="3"/>
  <c r="AL82" i="3"/>
  <c r="BC56" i="3"/>
  <c r="BL47" i="3"/>
  <c r="BD88" i="3"/>
  <c r="BR68" i="3"/>
  <c r="BM94" i="3"/>
  <c r="BB64" i="3"/>
  <c r="BM115" i="3"/>
  <c r="BI72" i="3"/>
  <c r="AT81" i="3"/>
  <c r="BB59" i="3"/>
  <c r="BU122" i="3"/>
  <c r="AV81" i="3"/>
  <c r="AN123" i="3"/>
  <c r="BD66" i="3"/>
  <c r="AP71" i="3"/>
  <c r="BL123" i="3"/>
  <c r="AX89" i="3"/>
  <c r="BM101" i="3"/>
  <c r="BB87" i="3"/>
  <c r="AV92" i="3"/>
  <c r="AQ60" i="3"/>
  <c r="BN101" i="3"/>
  <c r="BS103" i="3"/>
  <c r="AT37" i="3"/>
  <c r="BG47" i="3"/>
  <c r="BT113" i="3"/>
  <c r="AS110" i="3"/>
  <c r="BO51" i="3"/>
  <c r="AY88" i="3"/>
  <c r="AR100" i="3"/>
  <c r="BS78" i="3"/>
  <c r="BI20" i="3"/>
  <c r="AS48" i="3"/>
  <c r="BU68" i="3"/>
  <c r="AM56" i="3"/>
  <c r="BL51" i="3"/>
  <c r="BE81" i="3"/>
  <c r="AY86" i="3"/>
  <c r="BJ112" i="3"/>
  <c r="BG50" i="3"/>
  <c r="AT43" i="3"/>
  <c r="BD43" i="3"/>
  <c r="AN35" i="3"/>
  <c r="BD121" i="3"/>
  <c r="BB66" i="3"/>
  <c r="AY46" i="3"/>
  <c r="AL99" i="3"/>
  <c r="AP81" i="3"/>
  <c r="BJ107" i="3"/>
  <c r="AU50" i="3"/>
  <c r="AU143" i="3"/>
  <c r="BO116" i="3"/>
  <c r="AO71" i="3"/>
  <c r="BK111" i="3"/>
  <c r="BJ81" i="3"/>
  <c r="AX98" i="3"/>
  <c r="AL55" i="3"/>
  <c r="BN71" i="3"/>
  <c r="BQ107" i="3"/>
  <c r="BF94" i="3"/>
  <c r="AQ143" i="3"/>
  <c r="BI143" i="3"/>
  <c r="BR117" i="3"/>
  <c r="BO59" i="3"/>
  <c r="BG46" i="3"/>
  <c r="AY71" i="3"/>
  <c r="AY42" i="3"/>
  <c r="AR121" i="3"/>
  <c r="AT112" i="3"/>
  <c r="BF116" i="3"/>
  <c r="AV42" i="3"/>
  <c r="BQ112" i="3"/>
  <c r="BC35" i="3"/>
  <c r="AR91" i="3"/>
  <c r="AS42" i="3"/>
  <c r="BF71" i="3"/>
  <c r="AX35" i="3"/>
  <c r="AW134" i="3"/>
  <c r="AY99" i="3"/>
  <c r="AM66" i="3"/>
  <c r="BO100" i="3"/>
  <c r="BB98" i="3"/>
  <c r="BI55" i="3"/>
  <c r="BR134" i="3"/>
  <c r="BD107" i="3"/>
  <c r="AM42" i="3"/>
  <c r="BE123" i="3"/>
  <c r="BN102" i="3"/>
  <c r="AW59" i="3"/>
  <c r="AT98" i="3"/>
  <c r="BF138" i="3"/>
  <c r="BK130" i="3"/>
  <c r="AR28" i="3"/>
  <c r="AA25" i="3"/>
  <c r="AB13" i="3"/>
  <c r="AC115" i="3"/>
  <c r="BQ17" i="3"/>
  <c r="AJ24" i="3"/>
  <c r="BR90" i="3"/>
  <c r="AG45" i="3"/>
  <c r="AQ21" i="3"/>
  <c r="AH28" i="3"/>
  <c r="AQ62" i="3"/>
  <c r="AA56" i="3"/>
  <c r="AU16" i="3"/>
  <c r="AD10" i="3"/>
  <c r="BM90" i="3"/>
  <c r="AJ50" i="3"/>
  <c r="AD18" i="3"/>
  <c r="AH24" i="3"/>
  <c r="BF113" i="3"/>
  <c r="BN37" i="3"/>
  <c r="BA100" i="3"/>
  <c r="BF80" i="3"/>
  <c r="BN88" i="3"/>
  <c r="BU51" i="3"/>
  <c r="AV143" i="3"/>
  <c r="BF111" i="3"/>
  <c r="BC112" i="3"/>
  <c r="BS95" i="3"/>
  <c r="AV102" i="3"/>
  <c r="BR32" i="3"/>
  <c r="BK102" i="3"/>
  <c r="BI68" i="3"/>
  <c r="BI117" i="3"/>
  <c r="AS123" i="3"/>
  <c r="AN60" i="3"/>
  <c r="AR29" i="3"/>
  <c r="AV80" i="3"/>
  <c r="AN102" i="3"/>
  <c r="BC68" i="3"/>
  <c r="AS109" i="3"/>
  <c r="AR102" i="3"/>
  <c r="AQ116" i="3"/>
  <c r="BL81" i="3"/>
  <c r="AL123" i="3"/>
  <c r="BH111" i="3"/>
  <c r="BB112" i="3"/>
  <c r="AM123" i="3"/>
  <c r="BP69" i="3"/>
  <c r="BK143" i="3"/>
  <c r="BE106" i="3"/>
  <c r="BM89" i="3"/>
  <c r="AN87" i="3"/>
  <c r="BI87" i="3"/>
  <c r="BH105" i="3"/>
  <c r="BI106" i="3"/>
  <c r="BK62" i="3"/>
  <c r="AP88" i="3"/>
  <c r="BA109" i="3"/>
  <c r="AV73" i="3"/>
  <c r="AN32" i="3"/>
  <c r="AX115" i="3"/>
  <c r="AS77" i="3"/>
  <c r="BR76" i="3"/>
  <c r="BE115" i="3"/>
  <c r="AS83" i="3"/>
  <c r="BJ77" i="3"/>
  <c r="AS102" i="3"/>
  <c r="BU60" i="3"/>
  <c r="BC78" i="3"/>
  <c r="AZ20" i="3"/>
  <c r="BC67" i="3"/>
  <c r="BF38" i="3"/>
  <c r="BU81" i="3"/>
  <c r="AV93" i="3"/>
  <c r="BP107" i="3"/>
  <c r="BQ111" i="3"/>
  <c r="BQ79" i="3"/>
  <c r="AV59" i="3"/>
  <c r="AL111" i="3"/>
  <c r="AS34" i="3"/>
  <c r="BA39" i="3"/>
  <c r="BK49" i="3"/>
  <c r="BT118" i="3"/>
  <c r="BT60" i="3"/>
  <c r="AW34" i="3"/>
  <c r="BQ104" i="3"/>
  <c r="BI100" i="3"/>
  <c r="BL32" i="3"/>
  <c r="BH80" i="3"/>
  <c r="AZ109" i="3"/>
  <c r="BJ82" i="3"/>
  <c r="AN47" i="3"/>
  <c r="BG82" i="3"/>
  <c r="AS82" i="3"/>
  <c r="AN110" i="3"/>
  <c r="BU88" i="3"/>
  <c r="AT100" i="3"/>
  <c r="BI95" i="3"/>
  <c r="AQ64" i="3"/>
  <c r="AY104" i="3"/>
  <c r="AQ72" i="3"/>
  <c r="BB69" i="3"/>
  <c r="BI116" i="3"/>
  <c r="BC122" i="3"/>
  <c r="AN69" i="3"/>
  <c r="AV122" i="3"/>
  <c r="BE66" i="3"/>
  <c r="BH71" i="3"/>
  <c r="BM123" i="3"/>
  <c r="AR38" i="3"/>
  <c r="AN114" i="3"/>
  <c r="BP89" i="3"/>
  <c r="BL89" i="3"/>
  <c r="AY37" i="3"/>
  <c r="BK87" i="3"/>
  <c r="BF105" i="3"/>
  <c r="BP106" i="3"/>
  <c r="BC84" i="3"/>
  <c r="AW51" i="3"/>
  <c r="BS109" i="3"/>
  <c r="BT107" i="3"/>
  <c r="BL94" i="3"/>
  <c r="AO67" i="3"/>
  <c r="BF20" i="3"/>
  <c r="AU67" i="3"/>
  <c r="AU99" i="3"/>
  <c r="AZ83" i="3"/>
  <c r="AR77" i="3"/>
  <c r="BF51" i="3"/>
  <c r="AW36" i="3"/>
  <c r="AP78" i="3"/>
  <c r="AM102" i="3"/>
  <c r="BU67" i="3"/>
  <c r="AV107" i="3"/>
  <c r="BF43" i="3"/>
  <c r="AQ111" i="3"/>
  <c r="AW107" i="3"/>
  <c r="BR55" i="3"/>
  <c r="AR79" i="3"/>
  <c r="AQ99" i="3"/>
  <c r="BA55" i="3"/>
  <c r="BT69" i="3"/>
  <c r="AZ42" i="3"/>
  <c r="BS34" i="3"/>
  <c r="BT34" i="3"/>
  <c r="BJ33" i="3"/>
  <c r="BH39" i="3"/>
  <c r="BN65" i="3"/>
  <c r="BS37" i="3"/>
  <c r="BQ58" i="3"/>
  <c r="AN51" i="3"/>
  <c r="AR73" i="3"/>
  <c r="BC83" i="3"/>
  <c r="AL94" i="3"/>
  <c r="BU48" i="3"/>
  <c r="BE72" i="3"/>
  <c r="BU77" i="3"/>
  <c r="BQ110" i="3"/>
  <c r="BA64" i="3"/>
  <c r="BQ44" i="3"/>
  <c r="BE86" i="3"/>
  <c r="BD102" i="3"/>
  <c r="AW91" i="3"/>
  <c r="AX102" i="3"/>
  <c r="BA77" i="3"/>
  <c r="BP71" i="3"/>
  <c r="BS81" i="3"/>
  <c r="BF79" i="3"/>
  <c r="BJ38" i="3"/>
  <c r="AS46" i="3"/>
  <c r="AZ123" i="3"/>
  <c r="AW71" i="3"/>
  <c r="AL91" i="3"/>
  <c r="BA106" i="3"/>
  <c r="BQ105" i="3"/>
  <c r="AY39" i="3"/>
  <c r="BB49" i="3"/>
  <c r="AU49" i="3"/>
  <c r="AR22" i="3"/>
  <c r="BG60" i="3"/>
  <c r="AZ84" i="3"/>
  <c r="BM82" i="3"/>
  <c r="BH47" i="3"/>
  <c r="BF109" i="3"/>
  <c r="AT73" i="3"/>
  <c r="BJ94" i="3"/>
  <c r="BK64" i="3"/>
  <c r="AX48" i="3"/>
  <c r="BB77" i="3"/>
  <c r="AO115" i="3"/>
  <c r="AX83" i="3"/>
  <c r="BM100" i="3"/>
  <c r="BJ64" i="3"/>
  <c r="AO35" i="3"/>
  <c r="BO35" i="3"/>
  <c r="AU42" i="3"/>
  <c r="AT117" i="3"/>
  <c r="BB50" i="3"/>
  <c r="BH107" i="3"/>
  <c r="BQ71" i="3"/>
  <c r="AS98" i="3"/>
  <c r="BN35" i="3"/>
  <c r="BS32" i="3"/>
  <c r="BN121" i="3"/>
  <c r="BL46" i="3"/>
  <c r="BB79" i="3"/>
  <c r="BG69" i="3"/>
  <c r="BU114" i="3"/>
  <c r="BH122" i="3"/>
  <c r="BG43" i="3"/>
  <c r="AS91" i="3"/>
  <c r="BP98" i="3"/>
  <c r="AU121" i="3"/>
  <c r="AW42" i="3"/>
  <c r="AS40" i="3"/>
  <c r="BU50" i="3"/>
  <c r="BK76" i="3"/>
  <c r="BN123" i="3"/>
  <c r="BT42" i="3"/>
  <c r="AP134" i="3"/>
  <c r="AS35" i="3"/>
  <c r="AV43" i="3"/>
  <c r="AP107" i="3"/>
  <c r="BR38" i="3"/>
  <c r="BB121" i="3"/>
  <c r="AZ35" i="3"/>
  <c r="AZ93" i="3"/>
  <c r="AS38" i="3"/>
  <c r="BE122" i="3"/>
  <c r="BE107" i="3"/>
  <c r="BM50" i="3"/>
  <c r="BC91" i="3"/>
  <c r="AT116" i="3"/>
  <c r="BG71" i="3"/>
  <c r="BC55" i="3"/>
  <c r="AR81" i="3"/>
  <c r="BR42" i="3"/>
  <c r="BN107" i="3"/>
  <c r="AQ80" i="3"/>
  <c r="BH79" i="3"/>
  <c r="BJ143" i="3"/>
  <c r="AL66" i="3"/>
  <c r="BT71" i="3"/>
  <c r="AM117" i="3"/>
  <c r="AL43" i="3"/>
  <c r="AM50" i="3"/>
  <c r="AW133" i="3"/>
  <c r="AD140" i="3"/>
  <c r="AB29" i="3"/>
  <c r="AT17" i="3"/>
  <c r="AK22" i="3"/>
  <c r="AC20" i="3"/>
  <c r="AZ12" i="3"/>
  <c r="BS15" i="3"/>
  <c r="AL61" i="3"/>
  <c r="AG102" i="3"/>
  <c r="AG18" i="3"/>
  <c r="AS13" i="3"/>
  <c r="BK113" i="3"/>
  <c r="AB86" i="3"/>
  <c r="AZ28" i="3"/>
  <c r="AO27" i="3"/>
  <c r="BM33" i="3"/>
  <c r="AH55" i="3"/>
  <c r="BM28" i="3"/>
  <c r="BP15" i="3"/>
  <c r="AL54" i="3"/>
  <c r="BN118" i="3"/>
  <c r="AS94" i="3"/>
  <c r="BT82" i="3"/>
  <c r="BR80" i="3"/>
  <c r="BB88" i="3"/>
  <c r="BE38" i="3"/>
  <c r="BC143" i="3"/>
  <c r="BL90" i="3"/>
  <c r="BQ87" i="3"/>
  <c r="AN109" i="3"/>
  <c r="BK67" i="3"/>
  <c r="AR94" i="3"/>
  <c r="AW100" i="3"/>
  <c r="BI69" i="3"/>
  <c r="AQ112" i="3"/>
  <c r="AS39" i="3"/>
  <c r="BO105" i="3"/>
  <c r="AM67" i="3"/>
  <c r="BD100" i="3"/>
  <c r="BB115" i="3"/>
  <c r="AQ94" i="3"/>
  <c r="AQ51" i="3"/>
  <c r="BO107" i="3"/>
  <c r="BU69" i="3"/>
  <c r="BR93" i="3"/>
  <c r="BM116" i="3"/>
  <c r="BP43" i="3"/>
  <c r="BT143" i="3"/>
  <c r="AW99" i="3"/>
  <c r="BF114" i="3"/>
  <c r="BM106" i="3"/>
  <c r="AZ90" i="3"/>
  <c r="AZ103" i="3"/>
  <c r="BN89" i="3"/>
  <c r="BT92" i="3"/>
  <c r="BD118" i="3"/>
  <c r="BO57" i="3"/>
  <c r="BQ100" i="3"/>
  <c r="AX42" i="3"/>
  <c r="AP102" i="3"/>
  <c r="BG102" i="3"/>
  <c r="BC48" i="3"/>
  <c r="AY67" i="3"/>
  <c r="AR72" i="3"/>
  <c r="BK100" i="3"/>
  <c r="BS68" i="3"/>
  <c r="AP101" i="3"/>
  <c r="AY94" i="3"/>
  <c r="AU64" i="3"/>
  <c r="BH83" i="3"/>
  <c r="BM88" i="3"/>
  <c r="BU59" i="3"/>
  <c r="AY66" i="3"/>
  <c r="AN38" i="3"/>
  <c r="AY116" i="3"/>
  <c r="BQ93" i="3"/>
  <c r="BN112" i="3"/>
  <c r="AU55" i="3"/>
  <c r="BQ50" i="3"/>
  <c r="BS112" i="3"/>
  <c r="BA34" i="3"/>
  <c r="BL70" i="3"/>
  <c r="AL101" i="3"/>
  <c r="BQ39" i="3"/>
  <c r="BK65" i="3"/>
  <c r="BP87" i="3"/>
  <c r="BC45" i="3"/>
  <c r="BE51" i="3"/>
  <c r="BA73" i="3"/>
  <c r="BI58" i="3"/>
  <c r="BM56" i="3"/>
  <c r="AV50" i="3"/>
  <c r="AM72" i="3"/>
  <c r="BG56" i="3"/>
  <c r="BM64" i="3"/>
  <c r="BG76" i="3"/>
  <c r="BB103" i="3"/>
  <c r="AM86" i="3"/>
  <c r="BU102" i="3"/>
  <c r="BT47" i="3"/>
  <c r="AU102" i="3"/>
  <c r="BR83" i="3"/>
  <c r="BI71" i="3"/>
  <c r="BA81" i="3"/>
  <c r="AX81" i="3"/>
  <c r="BO38" i="3"/>
  <c r="BJ91" i="3"/>
  <c r="BR123" i="3"/>
  <c r="BE43" i="3"/>
  <c r="AT143" i="3"/>
  <c r="BN66" i="3"/>
  <c r="AW112" i="3"/>
  <c r="BL106" i="3"/>
  <c r="BH106" i="3"/>
  <c r="AX103" i="3"/>
  <c r="AV89" i="3"/>
  <c r="BB92" i="3"/>
  <c r="BL49" i="3"/>
  <c r="AQ113" i="3"/>
  <c r="AS68" i="3"/>
  <c r="AO80" i="3"/>
  <c r="AW48" i="3"/>
  <c r="BA110" i="3"/>
  <c r="BJ58" i="3"/>
  <c r="BQ67" i="3"/>
  <c r="AU110" i="3"/>
  <c r="AW80" i="3"/>
  <c r="BM78" i="3"/>
  <c r="BN33" i="3"/>
  <c r="BQ94" i="3"/>
  <c r="AR104" i="3"/>
  <c r="BE20" i="3"/>
  <c r="AL104" i="3"/>
  <c r="BM47" i="3"/>
  <c r="BD59" i="3"/>
  <c r="AO116" i="3"/>
  <c r="BJ116" i="3"/>
  <c r="AX99" i="3"/>
  <c r="BU117" i="3"/>
  <c r="BM55" i="3"/>
  <c r="BI59" i="3"/>
  <c r="BP117" i="3"/>
  <c r="AV66" i="3"/>
  <c r="AO89" i="3"/>
  <c r="AQ37" i="3"/>
  <c r="AV113" i="3"/>
  <c r="AO95" i="3"/>
  <c r="BP118" i="3"/>
  <c r="BN95" i="3"/>
  <c r="AU105" i="3"/>
  <c r="BF84" i="3"/>
  <c r="BU91" i="3"/>
  <c r="BU82" i="3"/>
  <c r="BN104" i="3"/>
  <c r="BF58" i="3"/>
  <c r="AP68" i="3"/>
  <c r="BS106" i="3"/>
  <c r="AP110" i="3"/>
  <c r="BF37" i="3"/>
  <c r="BG80" i="3"/>
  <c r="BN64" i="3"/>
  <c r="BA78" i="3"/>
  <c r="AZ82" i="3"/>
  <c r="BP110" i="3"/>
  <c r="AZ100" i="3"/>
  <c r="AX78" i="3"/>
  <c r="AP116" i="3"/>
  <c r="AX71" i="3"/>
  <c r="AT55" i="3"/>
  <c r="BJ93" i="3"/>
  <c r="BQ43" i="3"/>
  <c r="AU134" i="3"/>
  <c r="BC107" i="3"/>
  <c r="BR71" i="3"/>
  <c r="BG45" i="3"/>
  <c r="AU106" i="3"/>
  <c r="BQ106" i="3"/>
  <c r="BO12" i="3"/>
  <c r="AT87" i="3"/>
  <c r="AP87" i="3"/>
  <c r="BO60" i="3"/>
  <c r="AN72" i="3"/>
  <c r="AL76" i="3"/>
  <c r="AU68" i="3"/>
  <c r="AP73" i="3"/>
  <c r="BA20" i="3"/>
  <c r="BQ78" i="3"/>
  <c r="BG20" i="3"/>
  <c r="BO102" i="3"/>
  <c r="AQ56" i="3"/>
  <c r="AO72" i="3"/>
  <c r="BQ88" i="3"/>
  <c r="BF100" i="3"/>
  <c r="BI79" i="3"/>
  <c r="BJ55" i="3"/>
  <c r="BM112" i="3"/>
  <c r="AM114" i="3"/>
  <c r="BL59" i="3"/>
  <c r="BT46" i="3"/>
  <c r="BJ111" i="3"/>
  <c r="AR43" i="3"/>
  <c r="BG98" i="3"/>
  <c r="AX66" i="3"/>
  <c r="AM99" i="3"/>
  <c r="AS107" i="3"/>
  <c r="AY121" i="3"/>
  <c r="AN66" i="3"/>
  <c r="BO117" i="3"/>
  <c r="AZ79" i="3"/>
  <c r="BD46" i="3"/>
  <c r="AL93" i="3"/>
  <c r="BO69" i="3"/>
  <c r="BJ42" i="3"/>
  <c r="AY98" i="3"/>
  <c r="W137" i="3"/>
  <c r="BK69" i="3"/>
  <c r="BL86" i="3"/>
  <c r="BU121" i="3"/>
  <c r="AL112" i="3"/>
  <c r="BO143" i="3"/>
  <c r="BE117" i="3"/>
  <c r="BE114" i="3"/>
  <c r="AT59" i="3"/>
  <c r="AL46" i="3"/>
  <c r="BB55" i="3"/>
  <c r="AU71" i="3"/>
  <c r="AZ98" i="3"/>
  <c r="BO121" i="3"/>
  <c r="BA66" i="3"/>
  <c r="BA143" i="3"/>
  <c r="AL116" i="3"/>
  <c r="BP50" i="3"/>
  <c r="BP111" i="3"/>
  <c r="AY81" i="3"/>
  <c r="BD114" i="3"/>
  <c r="AP122" i="3"/>
  <c r="BB43" i="3"/>
  <c r="BK91" i="3"/>
  <c r="BQ98" i="3"/>
  <c r="AR69" i="3"/>
  <c r="BL35" i="3"/>
  <c r="BI73" i="3"/>
  <c r="BH143" i="3"/>
  <c r="BG42" i="3"/>
  <c r="BG40" i="3"/>
  <c r="AN46" i="3"/>
  <c r="BM43" i="3"/>
  <c r="BF107" i="3"/>
  <c r="BD99" i="3"/>
  <c r="AM98" i="3"/>
  <c r="BH91" i="3"/>
  <c r="BN98" i="3"/>
  <c r="BT50" i="3"/>
  <c r="BO124" i="3"/>
  <c r="BP17" i="3"/>
  <c r="AF50" i="3"/>
  <c r="AR48" i="3"/>
  <c r="BF59" i="3"/>
  <c r="AY80" i="3"/>
  <c r="AL134" i="3"/>
  <c r="AV103" i="3"/>
  <c r="BU109" i="3"/>
  <c r="BU76" i="3"/>
  <c r="AR61" i="3"/>
  <c r="AM91" i="3"/>
  <c r="BL76" i="3"/>
  <c r="AP43" i="3"/>
  <c r="AZ45" i="3"/>
  <c r="BQ20" i="3"/>
  <c r="BS73" i="3"/>
  <c r="AL59" i="3"/>
  <c r="BT61" i="3"/>
  <c r="AT86" i="3"/>
  <c r="AX73" i="3"/>
  <c r="BT116" i="3"/>
  <c r="AY111" i="3"/>
  <c r="AX34" i="3"/>
  <c r="BC65" i="3"/>
  <c r="AT80" i="3"/>
  <c r="BB72" i="3"/>
  <c r="BL64" i="3"/>
  <c r="BD40" i="3"/>
  <c r="BL107" i="3"/>
  <c r="AL117" i="3"/>
  <c r="BC79" i="3"/>
  <c r="BB99" i="3"/>
  <c r="AU66" i="3"/>
  <c r="AL42" i="3"/>
  <c r="BB122" i="3"/>
  <c r="BA117" i="3"/>
  <c r="AQ134" i="3"/>
  <c r="BB104" i="3"/>
  <c r="BU40" i="3"/>
  <c r="BJ35" i="3"/>
  <c r="AQ43" i="3"/>
  <c r="AO62" i="3"/>
  <c r="BH116" i="3"/>
  <c r="AN20" i="3"/>
  <c r="BC93" i="3"/>
  <c r="BF40" i="3"/>
  <c r="BU111" i="3"/>
  <c r="AT78" i="3"/>
  <c r="BR46" i="3"/>
  <c r="AU69" i="3"/>
  <c r="BI43" i="3"/>
  <c r="BL121" i="3"/>
  <c r="BK71" i="3"/>
  <c r="BJ71" i="3"/>
  <c r="AB81" i="3"/>
  <c r="AA78" i="3"/>
  <c r="AT12" i="3"/>
  <c r="BQ73" i="3"/>
  <c r="BE80" i="3"/>
  <c r="BQ77" i="3"/>
  <c r="BK66" i="3"/>
  <c r="AN104" i="3"/>
  <c r="AY49" i="3"/>
  <c r="AL69" i="3"/>
  <c r="AO37" i="3"/>
  <c r="BP78" i="3"/>
  <c r="BO109" i="3"/>
  <c r="BG111" i="3"/>
  <c r="BC49" i="3"/>
  <c r="BO64" i="3"/>
  <c r="BB78" i="3"/>
  <c r="BF122" i="3"/>
  <c r="BI33" i="3"/>
  <c r="BP20" i="3"/>
  <c r="AO48" i="3"/>
  <c r="BA35" i="3"/>
  <c r="BF123" i="3"/>
  <c r="BU44" i="3"/>
  <c r="BU65" i="3"/>
  <c r="AX86" i="3"/>
  <c r="BE118" i="3"/>
  <c r="AX56" i="3"/>
  <c r="BH117" i="3"/>
  <c r="BS121" i="3"/>
  <c r="AP117" i="3"/>
  <c r="BF91" i="3"/>
  <c r="BK114" i="3"/>
  <c r="BO114" i="3"/>
  <c r="BL66" i="3"/>
  <c r="BE50" i="3"/>
  <c r="AT42" i="3"/>
  <c r="AY35" i="3"/>
  <c r="BL69" i="3"/>
  <c r="BP114" i="3"/>
  <c r="BT114" i="3"/>
  <c r="AM38" i="3"/>
  <c r="BP123" i="3"/>
  <c r="BJ122" i="3"/>
  <c r="BO50" i="3"/>
  <c r="AZ59" i="3"/>
  <c r="BG109" i="3"/>
  <c r="BN143" i="3"/>
  <c r="BC42" i="3"/>
  <c r="AM59" i="3"/>
  <c r="AR50" i="3"/>
  <c r="AX38" i="3"/>
  <c r="BJ121" i="3"/>
  <c r="AV114" i="3"/>
  <c r="BC40" i="3"/>
  <c r="AZ71" i="3"/>
  <c r="BO28" i="3"/>
  <c r="BE10" i="3"/>
  <c r="BO26" i="3"/>
  <c r="BS47" i="3"/>
  <c r="AT83" i="3"/>
  <c r="BQ109" i="3"/>
  <c r="BF22" i="3"/>
  <c r="AY20" i="3"/>
  <c r="AZ68" i="3"/>
  <c r="AQ59" i="3"/>
  <c r="AS45" i="3"/>
  <c r="AP65" i="3"/>
  <c r="BR94" i="3"/>
  <c r="AW93" i="3"/>
  <c r="AN57" i="3"/>
  <c r="BB20" i="3"/>
  <c r="BM86" i="3"/>
  <c r="BO93" i="3"/>
  <c r="AT90" i="3"/>
  <c r="AY100" i="3"/>
  <c r="AM47" i="3"/>
  <c r="AS93" i="3"/>
  <c r="BH112" i="3"/>
  <c r="AY34" i="3"/>
  <c r="BP99" i="3"/>
  <c r="BM104" i="3"/>
  <c r="AM110" i="3"/>
  <c r="BQ99" i="3"/>
  <c r="BP81" i="3"/>
  <c r="AQ98" i="3"/>
  <c r="BA32" i="3"/>
  <c r="BQ59" i="3"/>
  <c r="AQ121" i="3"/>
  <c r="BH98" i="3"/>
  <c r="BL112" i="3"/>
  <c r="BU116" i="3"/>
  <c r="AU112" i="3"/>
  <c r="BJ69" i="3"/>
  <c r="AS43" i="3"/>
  <c r="BJ20" i="3"/>
  <c r="BJ59" i="3"/>
  <c r="BF98" i="3"/>
  <c r="AO43" i="3"/>
  <c r="BQ117" i="3"/>
  <c r="AO88" i="3"/>
  <c r="AX117" i="3"/>
  <c r="BP46" i="3"/>
  <c r="BG114" i="3"/>
  <c r="BD71" i="3"/>
  <c r="BU42" i="3"/>
  <c r="BN69" i="3"/>
  <c r="BN59" i="3"/>
  <c r="BD98" i="3"/>
  <c r="AO69" i="3"/>
  <c r="BP38" i="3"/>
  <c r="AR35" i="3"/>
  <c r="BA17" i="3"/>
  <c r="BK61" i="3"/>
  <c r="AM62" i="3"/>
  <c r="AX111" i="3"/>
  <c r="BA123" i="3"/>
  <c r="BL38" i="3"/>
  <c r="BA49" i="3"/>
  <c r="AW64" i="3"/>
  <c r="BP32" i="3"/>
  <c r="BS122" i="3"/>
  <c r="AM95" i="3"/>
  <c r="BS58" i="3"/>
  <c r="AM46" i="3"/>
  <c r="AY43" i="3"/>
  <c r="AT60" i="3"/>
  <c r="BG48" i="3"/>
  <c r="AN115" i="3"/>
  <c r="BN50" i="3"/>
  <c r="BF44" i="3"/>
  <c r="BO90" i="3"/>
  <c r="AU88" i="3"/>
  <c r="AR93" i="3"/>
  <c r="BO46" i="3"/>
  <c r="BD90" i="3"/>
  <c r="AP80" i="3"/>
  <c r="BI115" i="3"/>
  <c r="AL47" i="3"/>
  <c r="AO122" i="3"/>
  <c r="BT93" i="3"/>
  <c r="W140" i="3"/>
  <c r="BR111" i="3"/>
  <c r="AU43" i="3"/>
  <c r="BP121" i="3"/>
  <c r="BP35" i="3"/>
  <c r="BI98" i="3"/>
  <c r="AM64" i="3"/>
  <c r="BS134" i="3"/>
  <c r="BI38" i="3"/>
  <c r="AP35" i="3"/>
  <c r="AS99" i="3"/>
  <c r="BM98" i="3"/>
  <c r="BG79" i="3"/>
  <c r="BL43" i="3"/>
  <c r="BL99" i="3"/>
  <c r="BQ46" i="3"/>
  <c r="BR143" i="3"/>
  <c r="BB117" i="3"/>
  <c r="BK43" i="3"/>
  <c r="BS117" i="3"/>
  <c r="AW122" i="3"/>
  <c r="AO59" i="3"/>
  <c r="BC98" i="3"/>
  <c r="AW50" i="3"/>
  <c r="AU98" i="3"/>
  <c r="AP42" i="3"/>
  <c r="AM111" i="3"/>
  <c r="AC18" i="3"/>
  <c r="AA88" i="3"/>
  <c r="AO34" i="3"/>
  <c r="AS118" i="3"/>
  <c r="BE90" i="3"/>
  <c r="AY93" i="3"/>
  <c r="BF57" i="3"/>
  <c r="BH46" i="3"/>
  <c r="AZ72" i="3"/>
  <c r="AR116" i="3"/>
  <c r="AR106" i="3"/>
  <c r="BN110" i="3"/>
  <c r="BI110" i="3"/>
  <c r="BC123" i="3"/>
  <c r="BD34" i="3"/>
  <c r="AV110" i="3"/>
  <c r="BD56" i="3"/>
  <c r="BD55" i="3"/>
  <c r="BO101" i="3"/>
  <c r="AV47" i="3"/>
  <c r="BK47" i="3"/>
  <c r="AR42" i="3"/>
  <c r="BF89" i="3"/>
  <c r="AP103" i="3"/>
  <c r="AZ51" i="3"/>
  <c r="AN58" i="3"/>
  <c r="AV72" i="3"/>
  <c r="BG38" i="3"/>
  <c r="BA59" i="3"/>
  <c r="AT40" i="3"/>
  <c r="AN50" i="3"/>
  <c r="BS40" i="3"/>
  <c r="W23" i="3"/>
  <c r="BM81" i="3"/>
  <c r="AM79" i="3"/>
  <c r="AL98" i="3"/>
  <c r="BU98" i="3"/>
  <c r="AY114" i="3"/>
  <c r="BT98" i="3"/>
  <c r="AW111" i="3"/>
  <c r="BB46" i="3"/>
  <c r="AO121" i="3"/>
  <c r="BS42" i="3"/>
  <c r="BJ134" i="3"/>
  <c r="BG116" i="3"/>
  <c r="BO71" i="3"/>
  <c r="AR114" i="3"/>
  <c r="AR134" i="3"/>
  <c r="BB107" i="3"/>
  <c r="AX43" i="3"/>
  <c r="AS111" i="3"/>
  <c r="BR69" i="3"/>
  <c r="AP121" i="3"/>
  <c r="BC111" i="3"/>
  <c r="W133" i="3"/>
  <c r="AH116" i="3"/>
  <c r="AA43" i="3"/>
  <c r="AL87" i="3"/>
  <c r="AW49" i="3"/>
  <c r="BQ33" i="3"/>
  <c r="BQ134" i="3"/>
  <c r="BL60" i="3"/>
  <c r="BL102" i="3"/>
  <c r="AQ20" i="3"/>
  <c r="BK50" i="3"/>
  <c r="BB67" i="3"/>
  <c r="BP90" i="3"/>
  <c r="BN83" i="3"/>
  <c r="AT107" i="3"/>
  <c r="BB60" i="3"/>
  <c r="BO70" i="3"/>
  <c r="BQ47" i="3"/>
  <c r="AM81" i="3"/>
  <c r="AV65" i="3"/>
  <c r="AS100" i="3"/>
  <c r="BA88" i="3"/>
  <c r="BS111" i="3"/>
  <c r="BJ106" i="3"/>
  <c r="AZ92" i="3"/>
  <c r="BD80" i="3"/>
  <c r="BL83" i="3"/>
  <c r="BJ73" i="3"/>
  <c r="AW117" i="3"/>
  <c r="AW69" i="3"/>
  <c r="AZ46" i="3"/>
  <c r="BN122" i="3"/>
  <c r="BC117" i="3"/>
  <c r="BF134" i="3"/>
  <c r="BN100" i="3"/>
  <c r="BM122" i="3"/>
  <c r="W136" i="3"/>
  <c r="AP40" i="3"/>
  <c r="AR117" i="3"/>
  <c r="BH121" i="3"/>
  <c r="BU35" i="3"/>
  <c r="AT114" i="3"/>
  <c r="W141" i="3"/>
  <c r="BG93" i="3"/>
  <c r="AV98" i="3"/>
  <c r="BR66" i="3"/>
  <c r="BO81" i="3"/>
  <c r="AV99" i="3"/>
  <c r="BC114" i="3"/>
  <c r="BQ122" i="3"/>
  <c r="BO42" i="3"/>
  <c r="BN40" i="3"/>
  <c r="BF121" i="3"/>
  <c r="AX121" i="3"/>
  <c r="W25" i="3"/>
  <c r="AU46" i="3"/>
  <c r="BJ114" i="3"/>
  <c r="BT18" i="3"/>
  <c r="AY14" i="3"/>
  <c r="AZ115" i="3"/>
  <c r="BL82" i="3"/>
  <c r="AU47" i="3"/>
  <c r="BG123" i="3"/>
  <c r="AV70" i="3"/>
  <c r="BB56" i="3"/>
  <c r="BU56" i="3"/>
  <c r="AV111" i="3"/>
  <c r="BC33" i="3"/>
  <c r="BC110" i="3"/>
  <c r="AR68" i="3"/>
  <c r="BO73" i="3"/>
  <c r="AQ44" i="3"/>
  <c r="AQ83" i="3"/>
  <c r="BD76" i="3"/>
  <c r="BC80" i="3"/>
  <c r="AL95" i="3"/>
  <c r="AW32" i="3"/>
  <c r="AW68" i="3"/>
  <c r="BT51" i="3"/>
  <c r="BQ24" i="3"/>
  <c r="AL103" i="3"/>
  <c r="BU94" i="3"/>
  <c r="BM110" i="3"/>
  <c r="AN73" i="3"/>
  <c r="BD42" i="3"/>
  <c r="BT122" i="3"/>
  <c r="BT35" i="3"/>
  <c r="BO123" i="3"/>
  <c r="BH50" i="3"/>
  <c r="BE99" i="3"/>
  <c r="AO81" i="3"/>
  <c r="BS59" i="3"/>
  <c r="W135" i="3"/>
  <c r="BP116" i="3"/>
  <c r="AT111" i="3"/>
  <c r="AQ50" i="3"/>
  <c r="AO117" i="3"/>
  <c r="AQ38" i="3"/>
  <c r="W87" i="3"/>
  <c r="BF50" i="3"/>
  <c r="BL98" i="3"/>
  <c r="BF69" i="3"/>
  <c r="AP112" i="3"/>
  <c r="BR79" i="3"/>
  <c r="AV91" i="3"/>
  <c r="BS66" i="3"/>
  <c r="BB38" i="3"/>
  <c r="BB35" i="3"/>
  <c r="AS121" i="3"/>
  <c r="W7" i="3"/>
  <c r="BR98" i="3"/>
  <c r="AN71" i="3"/>
  <c r="AO107" i="3"/>
  <c r="AT71" i="3"/>
  <c r="AM107" i="3"/>
  <c r="BM121" i="3"/>
  <c r="BL14" i="3"/>
  <c r="BG103" i="3"/>
  <c r="BU86" i="3"/>
  <c r="AV20" i="3"/>
  <c r="BU20" i="3"/>
  <c r="AM43" i="3"/>
  <c r="BK84" i="3"/>
  <c r="BM70" i="3"/>
  <c r="AY47" i="3"/>
  <c r="AZ69" i="3"/>
  <c r="BS84" i="3"/>
  <c r="AM37" i="3"/>
  <c r="AY107" i="3"/>
  <c r="BI134" i="3"/>
  <c r="BL56" i="3"/>
  <c r="AT49" i="3"/>
  <c r="AQ79" i="3"/>
  <c r="AX40" i="3"/>
  <c r="BO33" i="3"/>
  <c r="AT109" i="3"/>
  <c r="BQ123" i="3"/>
  <c r="AP93" i="3"/>
  <c r="BK118" i="3"/>
  <c r="BG101" i="3"/>
  <c r="AQ47" i="3"/>
  <c r="BI88" i="3"/>
  <c r="BL20" i="3"/>
  <c r="BM66" i="3"/>
  <c r="AX114" i="3"/>
  <c r="AP98" i="3"/>
  <c r="AM134" i="3"/>
  <c r="BK59" i="3"/>
  <c r="AO98" i="3"/>
  <c r="BH55" i="3"/>
  <c r="BU107" i="3"/>
  <c r="AN91" i="3"/>
  <c r="BI122" i="3"/>
  <c r="BR50" i="3"/>
  <c r="BF55" i="3"/>
  <c r="BD117" i="3"/>
  <c r="BO134" i="3"/>
  <c r="W21" i="3"/>
  <c r="AN98" i="3"/>
  <c r="W90" i="3"/>
  <c r="AN117" i="3"/>
  <c r="AZ91" i="3"/>
  <c r="AZ81" i="3"/>
  <c r="AY59" i="3"/>
  <c r="BA40" i="3"/>
  <c r="AZ114" i="3"/>
  <c r="BT99" i="3"/>
  <c r="AV121" i="3"/>
  <c r="W134" i="3"/>
  <c r="BE98" i="3"/>
  <c r="AZ50" i="3"/>
  <c r="BI99" i="3"/>
  <c r="AP46" i="3"/>
  <c r="W116" i="3"/>
  <c r="W88" i="3"/>
  <c r="BM117" i="3"/>
  <c r="W111" i="3"/>
  <c r="W17" i="3"/>
  <c r="W46" i="3"/>
  <c r="W34" i="3"/>
  <c r="W99" i="3"/>
  <c r="W129" i="3"/>
  <c r="W61" i="3"/>
  <c r="W39" i="3"/>
  <c r="W26" i="3"/>
  <c r="W264" i="21"/>
  <c r="W11" i="3"/>
  <c r="W14" i="3"/>
  <c r="W266" i="21"/>
  <c r="W80" i="3"/>
  <c r="W82" i="3"/>
  <c r="W79" i="3"/>
  <c r="W56" i="3"/>
  <c r="W33" i="3"/>
  <c r="W81" i="3"/>
  <c r="W47" i="3"/>
  <c r="W69" i="3"/>
  <c r="W106" i="3"/>
  <c r="W84" i="3"/>
  <c r="W124" i="3"/>
  <c r="W15" i="3"/>
  <c r="W62" i="3"/>
  <c r="W49" i="3"/>
  <c r="W32" i="3"/>
  <c r="W132" i="3"/>
  <c r="W98" i="3"/>
  <c r="W40" i="3"/>
  <c r="W126" i="3"/>
  <c r="W67" i="3"/>
  <c r="W104" i="3"/>
  <c r="W265" i="21"/>
  <c r="W102" i="3"/>
  <c r="W103" i="3"/>
  <c r="W83" i="3"/>
  <c r="W13" i="3"/>
  <c r="W101" i="3"/>
  <c r="W128" i="3"/>
  <c r="W58" i="3"/>
  <c r="W71" i="3"/>
  <c r="W60" i="3"/>
  <c r="W122" i="3"/>
  <c r="W267" i="21"/>
  <c r="W123" i="3"/>
  <c r="W100" i="3"/>
  <c r="W57" i="3"/>
  <c r="W78" i="3"/>
  <c r="W105" i="3"/>
  <c r="W86" i="3"/>
  <c r="W10" i="3"/>
  <c r="W125" i="3"/>
  <c r="W59" i="3"/>
  <c r="W107" i="3"/>
  <c r="W55" i="3"/>
  <c r="W27" i="3"/>
  <c r="W36" i="3"/>
  <c r="W38" i="3"/>
  <c r="W29" i="3"/>
  <c r="W45" i="3"/>
  <c r="W130" i="3"/>
  <c r="W12" i="3"/>
  <c r="W42" i="3"/>
  <c r="W16" i="3"/>
  <c r="W28" i="3"/>
  <c r="W54" i="3"/>
  <c r="W109" i="3"/>
  <c r="W76" i="3"/>
  <c r="W24" i="3"/>
  <c r="W127" i="3"/>
  <c r="W64" i="3"/>
  <c r="W77" i="3"/>
  <c r="W35" i="3"/>
  <c r="W18" i="3"/>
  <c r="W37" i="3"/>
  <c r="W138" i="3"/>
  <c r="W70" i="3"/>
  <c r="W118" i="3"/>
  <c r="W48" i="3"/>
  <c r="W115" i="3"/>
  <c r="W22" i="3"/>
  <c r="W72" i="3"/>
  <c r="W113" i="3"/>
  <c r="W65" i="3"/>
  <c r="W110" i="3"/>
  <c r="W143" i="3"/>
  <c r="W89" i="3"/>
  <c r="W43" i="3"/>
  <c r="W20" i="3"/>
  <c r="W92" i="3"/>
  <c r="W68" i="3"/>
  <c r="W44" i="3"/>
  <c r="W95" i="3"/>
  <c r="W51" i="3"/>
  <c r="W94" i="3"/>
  <c r="W73" i="3"/>
  <c r="W50" i="3"/>
  <c r="W112" i="3"/>
  <c r="W93" i="3"/>
  <c r="W66" i="3"/>
  <c r="W114" i="3"/>
  <c r="W91" i="3"/>
  <c r="W117" i="3"/>
  <c r="W121" i="3"/>
  <c r="BM152" i="21" l="1"/>
  <c r="BM197" i="21" s="1"/>
  <c r="AZ122" i="21"/>
  <c r="AV203" i="21"/>
  <c r="AV240" i="21" s="1"/>
  <c r="AZ149" i="21"/>
  <c r="AZ194" i="21" s="1"/>
  <c r="AZ138" i="21"/>
  <c r="AZ183" i="21" s="1"/>
  <c r="AN152" i="21"/>
  <c r="AN197" i="21" s="1"/>
  <c r="BO207" i="21"/>
  <c r="BO244" i="21" s="1"/>
  <c r="BD152" i="21"/>
  <c r="BD197" i="21" s="1"/>
  <c r="BR122" i="21"/>
  <c r="BR167" i="21" s="1"/>
  <c r="AN138" i="21"/>
  <c r="AN183" i="21" s="1"/>
  <c r="AM207" i="21"/>
  <c r="AM244" i="21" s="1"/>
  <c r="AX149" i="21"/>
  <c r="AX194" i="21" s="1"/>
  <c r="BM127" i="21"/>
  <c r="BM172" i="21" s="1"/>
  <c r="BL112" i="21"/>
  <c r="BI135" i="21"/>
  <c r="BI180" i="21" s="1"/>
  <c r="BK153" i="21"/>
  <c r="BK198" i="21" s="1"/>
  <c r="AP140" i="21"/>
  <c r="BI207" i="21"/>
  <c r="BI244" i="21" s="1"/>
  <c r="BM129" i="21"/>
  <c r="BM174" i="21" s="1"/>
  <c r="AM119" i="21"/>
  <c r="AM164" i="21" s="1"/>
  <c r="BU112" i="21"/>
  <c r="AV112" i="21"/>
  <c r="BM203" i="21"/>
  <c r="BM240" i="21" s="1"/>
  <c r="AS203" i="21"/>
  <c r="AS240" i="21" s="1"/>
  <c r="BS127" i="21"/>
  <c r="BS172" i="21" s="1"/>
  <c r="AV138" i="21"/>
  <c r="AV183" i="21" s="1"/>
  <c r="AP147" i="21"/>
  <c r="AP192" i="21" s="1"/>
  <c r="BF122" i="21"/>
  <c r="AO152" i="21"/>
  <c r="AO197" i="21" s="1"/>
  <c r="AQ122" i="21"/>
  <c r="AT146" i="21"/>
  <c r="AT191" i="21" s="1"/>
  <c r="BP151" i="21"/>
  <c r="BP196" i="21" s="1"/>
  <c r="BH122" i="21"/>
  <c r="BH167" i="21" s="1"/>
  <c r="AN131" i="21"/>
  <c r="AN176" i="21" s="1"/>
  <c r="BM145" i="21"/>
  <c r="BM190" i="21" s="1"/>
  <c r="BU141" i="21"/>
  <c r="BU186" i="21" s="1"/>
  <c r="BT123" i="21"/>
  <c r="AW128" i="21"/>
  <c r="AL142" i="21"/>
  <c r="AL187" i="21" s="1"/>
  <c r="AQ120" i="21"/>
  <c r="AQ165" i="21" s="1"/>
  <c r="BO131" i="21"/>
  <c r="BO176" i="21" s="1"/>
  <c r="AR128" i="21"/>
  <c r="BC145" i="21"/>
  <c r="BC190" i="21" s="1"/>
  <c r="AV146" i="21"/>
  <c r="AV191" i="21" s="1"/>
  <c r="AV129" i="21"/>
  <c r="AV174" i="21" s="1"/>
  <c r="AZ150" i="21"/>
  <c r="AZ195" i="21" s="1"/>
  <c r="BJ149" i="21"/>
  <c r="BJ194" i="21" s="1"/>
  <c r="AX203" i="21"/>
  <c r="AX240" i="21" s="1"/>
  <c r="BF203" i="21"/>
  <c r="BF240" i="21" s="1"/>
  <c r="BC149" i="21"/>
  <c r="BC194" i="21" s="1"/>
  <c r="BR127" i="21"/>
  <c r="BR172" i="21" s="1"/>
  <c r="BG140" i="21"/>
  <c r="AT149" i="21"/>
  <c r="AT194" i="21" s="1"/>
  <c r="BH203" i="21"/>
  <c r="BH240" i="21" s="1"/>
  <c r="AR152" i="21"/>
  <c r="AR197" i="21" s="1"/>
  <c r="BF207" i="21"/>
  <c r="BF244" i="21" s="1"/>
  <c r="BC152" i="21"/>
  <c r="BC197" i="21" s="1"/>
  <c r="AW152" i="21"/>
  <c r="AW197" i="21" s="1"/>
  <c r="BJ131" i="21"/>
  <c r="BJ176" i="21" s="1"/>
  <c r="AZ139" i="21"/>
  <c r="AZ184" i="21" s="1"/>
  <c r="BS146" i="21"/>
  <c r="BS191" i="21" s="1"/>
  <c r="BA135" i="21"/>
  <c r="BA180" i="21" s="1"/>
  <c r="AV126" i="21"/>
  <c r="AV171" i="21" s="1"/>
  <c r="BO129" i="21"/>
  <c r="BO174" i="21" s="1"/>
  <c r="BP137" i="21"/>
  <c r="BP182" i="21" s="1"/>
  <c r="BK122" i="21"/>
  <c r="AQ112" i="21"/>
  <c r="BQ207" i="21"/>
  <c r="BQ244" i="21" s="1"/>
  <c r="AL134" i="21"/>
  <c r="AL179" i="21" s="1"/>
  <c r="AA119" i="21"/>
  <c r="AH151" i="21"/>
  <c r="AH196" i="21" s="1"/>
  <c r="BC146" i="21"/>
  <c r="BC191" i="21" s="1"/>
  <c r="AP203" i="21"/>
  <c r="AP240" i="21" s="1"/>
  <c r="AS146" i="21"/>
  <c r="AS191" i="21" s="1"/>
  <c r="AX119" i="21"/>
  <c r="AX164" i="21" s="1"/>
  <c r="AR207" i="21"/>
  <c r="AR244" i="21" s="1"/>
  <c r="AR149" i="21"/>
  <c r="AR194" i="21" s="1"/>
  <c r="BG151" i="21"/>
  <c r="BG196" i="21" s="1"/>
  <c r="BJ207" i="21"/>
  <c r="BJ244" i="21" s="1"/>
  <c r="AO203" i="21"/>
  <c r="AO240" i="21" s="1"/>
  <c r="AW146" i="21"/>
  <c r="AW191" i="21" s="1"/>
  <c r="AY149" i="21"/>
  <c r="AY194" i="21" s="1"/>
  <c r="AN122" i="21"/>
  <c r="AV130" i="21"/>
  <c r="AV175" i="21" s="1"/>
  <c r="AZ123" i="21"/>
  <c r="BF136" i="21"/>
  <c r="BF181" i="21" s="1"/>
  <c r="AV145" i="21"/>
  <c r="AV190" i="21" s="1"/>
  <c r="BI145" i="21"/>
  <c r="BI190" i="21" s="1"/>
  <c r="BN145" i="21"/>
  <c r="BN190" i="21" s="1"/>
  <c r="AR151" i="21"/>
  <c r="AR196" i="21" s="1"/>
  <c r="AZ130" i="21"/>
  <c r="AZ175" i="21" s="1"/>
  <c r="AY140" i="21"/>
  <c r="BE137" i="21"/>
  <c r="BE182" i="21" s="1"/>
  <c r="AS153" i="21"/>
  <c r="AS198" i="21" s="1"/>
  <c r="AA135" i="21"/>
  <c r="AM146" i="21"/>
  <c r="AM191" i="21" s="1"/>
  <c r="AW122" i="21"/>
  <c r="BS152" i="21"/>
  <c r="BS197" i="21" s="1"/>
  <c r="BK119" i="21"/>
  <c r="BK164" i="21" s="1"/>
  <c r="BB152" i="21"/>
  <c r="BB197" i="21" s="1"/>
  <c r="BR202" i="21"/>
  <c r="BL119" i="21"/>
  <c r="BL164" i="21" s="1"/>
  <c r="BS207" i="21"/>
  <c r="BS244" i="21" s="1"/>
  <c r="BP203" i="21"/>
  <c r="BP240" i="21" s="1"/>
  <c r="AU119" i="21"/>
  <c r="AU164" i="21" s="1"/>
  <c r="BR146" i="21"/>
  <c r="BR191" i="21" s="1"/>
  <c r="BT140" i="21"/>
  <c r="BI150" i="21"/>
  <c r="BI195" i="21" s="1"/>
  <c r="BD137" i="21"/>
  <c r="BD182" i="21" s="1"/>
  <c r="AR140" i="21"/>
  <c r="AU135" i="21"/>
  <c r="AU180" i="21" s="1"/>
  <c r="BO137" i="21"/>
  <c r="BO182" i="21" s="1"/>
  <c r="BF120" i="21"/>
  <c r="BF165" i="21" s="1"/>
  <c r="BN122" i="21"/>
  <c r="AN150" i="21"/>
  <c r="AN195" i="21" s="1"/>
  <c r="BG121" i="21"/>
  <c r="AY119" i="21"/>
  <c r="AY164" i="21" s="1"/>
  <c r="AM142" i="21"/>
  <c r="AM187" i="21" s="1"/>
  <c r="AX146" i="21"/>
  <c r="AX191" i="21" s="1"/>
  <c r="BG149" i="21"/>
  <c r="BG194" i="21" s="1"/>
  <c r="AX152" i="21"/>
  <c r="AX197" i="21" s="1"/>
  <c r="AO135" i="21"/>
  <c r="AO180" i="21" s="1"/>
  <c r="BQ152" i="21"/>
  <c r="BQ197" i="21" s="1"/>
  <c r="AO119" i="21"/>
  <c r="AO164" i="21" s="1"/>
  <c r="BJ112" i="21"/>
  <c r="AS119" i="21"/>
  <c r="AS164" i="21" s="1"/>
  <c r="AU147" i="21"/>
  <c r="AU192" i="21" s="1"/>
  <c r="BU151" i="21"/>
  <c r="BU196" i="21" s="1"/>
  <c r="BL147" i="21"/>
  <c r="BL192" i="21" s="1"/>
  <c r="AQ203" i="21"/>
  <c r="AQ240" i="21" s="1"/>
  <c r="AM145" i="21"/>
  <c r="AM190" i="21" s="1"/>
  <c r="BH147" i="21"/>
  <c r="BH192" i="21" s="1"/>
  <c r="AS140" i="21"/>
  <c r="AT137" i="21"/>
  <c r="AT182" i="21" s="1"/>
  <c r="BO140" i="21"/>
  <c r="BB112" i="21"/>
  <c r="AW140" i="21"/>
  <c r="BR141" i="21"/>
  <c r="BR186" i="21" s="1"/>
  <c r="AP126" i="21"/>
  <c r="AP171" i="21" s="1"/>
  <c r="AZ128" i="21"/>
  <c r="AY112" i="21"/>
  <c r="BF114" i="21"/>
  <c r="AV149" i="21"/>
  <c r="AV194" i="21" s="1"/>
  <c r="BJ203" i="21"/>
  <c r="BJ240" i="21" s="1"/>
  <c r="AR122" i="21"/>
  <c r="AR167" i="21" s="1"/>
  <c r="BN202" i="21"/>
  <c r="BO122" i="21"/>
  <c r="BT149" i="21"/>
  <c r="BT194" i="21" s="1"/>
  <c r="BP149" i="21"/>
  <c r="BP194" i="21" s="1"/>
  <c r="BE122" i="21"/>
  <c r="BL127" i="21"/>
  <c r="BL172" i="21" s="1"/>
  <c r="BO149" i="21"/>
  <c r="BO194" i="21" s="1"/>
  <c r="BK149" i="21"/>
  <c r="BK194" i="21" s="1"/>
  <c r="BF138" i="21"/>
  <c r="BF183" i="21" s="1"/>
  <c r="AP152" i="21"/>
  <c r="AP197" i="21" s="1"/>
  <c r="BS203" i="21"/>
  <c r="BS240" i="21" s="1"/>
  <c r="BH152" i="21"/>
  <c r="BH197" i="21" s="1"/>
  <c r="BE153" i="21"/>
  <c r="BE198" i="21" s="1"/>
  <c r="BU126" i="21"/>
  <c r="BU171" i="21" s="1"/>
  <c r="BU120" i="21"/>
  <c r="BU165" i="21" s="1"/>
  <c r="AO121" i="21"/>
  <c r="BP112" i="21"/>
  <c r="BG146" i="21"/>
  <c r="BG191" i="21" s="1"/>
  <c r="BK127" i="21"/>
  <c r="BK172" i="21" s="1"/>
  <c r="BQ131" i="21"/>
  <c r="BQ176" i="21" s="1"/>
  <c r="BL203" i="21"/>
  <c r="BL240" i="21" s="1"/>
  <c r="BI119" i="21"/>
  <c r="BI164" i="21" s="1"/>
  <c r="BU146" i="21"/>
  <c r="BU191" i="21" s="1"/>
  <c r="BC140" i="21"/>
  <c r="AN112" i="21"/>
  <c r="BH151" i="21"/>
  <c r="BH196" i="21" s="1"/>
  <c r="AQ119" i="21"/>
  <c r="AQ164" i="21" s="1"/>
  <c r="AQ207" i="21"/>
  <c r="AQ244" i="21" s="1"/>
  <c r="BA152" i="21"/>
  <c r="BA197" i="21" s="1"/>
  <c r="AU127" i="21"/>
  <c r="AU172" i="21" s="1"/>
  <c r="AL152" i="21"/>
  <c r="AL197" i="21" s="1"/>
  <c r="BB130" i="21"/>
  <c r="BB175" i="21" s="1"/>
  <c r="BC126" i="21"/>
  <c r="BC171" i="21" s="1"/>
  <c r="AY146" i="21"/>
  <c r="AY191" i="21" s="1"/>
  <c r="BT151" i="21"/>
  <c r="BT196" i="21" s="1"/>
  <c r="AX131" i="21"/>
  <c r="AX176" i="21" s="1"/>
  <c r="BS131" i="21"/>
  <c r="BS176" i="21" s="1"/>
  <c r="BQ112" i="21"/>
  <c r="AP119" i="21"/>
  <c r="AP164" i="21" s="1"/>
  <c r="AM138" i="21"/>
  <c r="AM183" i="21" s="1"/>
  <c r="AL207" i="21"/>
  <c r="AL244" i="21" s="1"/>
  <c r="AR121" i="21"/>
  <c r="AF122" i="21"/>
  <c r="BT122" i="21"/>
  <c r="BH138" i="21"/>
  <c r="BH183" i="21" s="1"/>
  <c r="BM119" i="21"/>
  <c r="BM164" i="21" s="1"/>
  <c r="BH202" i="21"/>
  <c r="BH221" i="21" s="1"/>
  <c r="BH258" i="21" s="1"/>
  <c r="BI131" i="21"/>
  <c r="BI176" i="21" s="1"/>
  <c r="BK138" i="21"/>
  <c r="BK183" i="21" s="1"/>
  <c r="BB119" i="21"/>
  <c r="BB164" i="21" s="1"/>
  <c r="BD149" i="21"/>
  <c r="BD194" i="21" s="1"/>
  <c r="BP146" i="21"/>
  <c r="BP191" i="21" s="1"/>
  <c r="BP122" i="21"/>
  <c r="AL151" i="21"/>
  <c r="AL196" i="21" s="1"/>
  <c r="BA202" i="21"/>
  <c r="BA127" i="21"/>
  <c r="BA172" i="21" s="1"/>
  <c r="BO203" i="21"/>
  <c r="BO240" i="21" s="1"/>
  <c r="BE149" i="21"/>
  <c r="BE194" i="21" s="1"/>
  <c r="BE152" i="21"/>
  <c r="BE197" i="21" s="1"/>
  <c r="BO202" i="21"/>
  <c r="AL147" i="21"/>
  <c r="AL192" i="21" s="1"/>
  <c r="BU203" i="21"/>
  <c r="BU240" i="21" s="1"/>
  <c r="AL140" i="21"/>
  <c r="BO152" i="21"/>
  <c r="BO197" i="21" s="1"/>
  <c r="AN127" i="21"/>
  <c r="AN172" i="21" s="1"/>
  <c r="AY203" i="21"/>
  <c r="AY240" i="21" s="1"/>
  <c r="AX127" i="21"/>
  <c r="AX172" i="21" s="1"/>
  <c r="AR119" i="21"/>
  <c r="AR164" i="21" s="1"/>
  <c r="BJ146" i="21"/>
  <c r="BJ191" i="21" s="1"/>
  <c r="AM149" i="21"/>
  <c r="AM194" i="21" s="1"/>
  <c r="BM147" i="21"/>
  <c r="BM192" i="21" s="1"/>
  <c r="BQ135" i="21"/>
  <c r="BQ180" i="21" s="1"/>
  <c r="AO130" i="21"/>
  <c r="AO175" i="21" s="1"/>
  <c r="BG112" i="21"/>
  <c r="BA112" i="21"/>
  <c r="AP131" i="21"/>
  <c r="AP176" i="21" s="1"/>
  <c r="AU128" i="21"/>
  <c r="AN130" i="21"/>
  <c r="AN175" i="21" s="1"/>
  <c r="AP134" i="21"/>
  <c r="AP179" i="21" s="1"/>
  <c r="AT134" i="21"/>
  <c r="AT179" i="21" s="1"/>
  <c r="AU207" i="21"/>
  <c r="AU244" i="21" s="1"/>
  <c r="BQ119" i="21"/>
  <c r="BQ164" i="21" s="1"/>
  <c r="BJ140" i="21"/>
  <c r="AP151" i="21"/>
  <c r="AP196" i="21" s="1"/>
  <c r="BP145" i="21"/>
  <c r="BP190" i="21" s="1"/>
  <c r="AP145" i="21"/>
  <c r="AP190" i="21" s="1"/>
  <c r="AP128" i="21"/>
  <c r="BU138" i="21"/>
  <c r="BU183" i="21" s="1"/>
  <c r="BN142" i="21"/>
  <c r="BN187" i="21" s="1"/>
  <c r="BP153" i="21"/>
  <c r="BP198" i="21" s="1"/>
  <c r="AO142" i="21"/>
  <c r="AO187" i="21" s="1"/>
  <c r="AV148" i="21"/>
  <c r="AV193" i="21" s="1"/>
  <c r="AO136" i="21"/>
  <c r="AO181" i="21" s="1"/>
  <c r="AV127" i="21"/>
  <c r="AV172" i="21" s="1"/>
  <c r="BP152" i="21"/>
  <c r="BP197" i="21" s="1"/>
  <c r="BU152" i="21"/>
  <c r="BU197" i="21" s="1"/>
  <c r="BJ151" i="21"/>
  <c r="BJ196" i="21" s="1"/>
  <c r="AO151" i="21"/>
  <c r="AO196" i="21" s="1"/>
  <c r="BE112" i="21"/>
  <c r="BQ141" i="21"/>
  <c r="BQ186" i="21" s="1"/>
  <c r="AU145" i="21"/>
  <c r="AU190" i="21" s="1"/>
  <c r="BA145" i="21"/>
  <c r="BA190" i="21" s="1"/>
  <c r="AW121" i="21"/>
  <c r="AS128" i="21"/>
  <c r="AQ148" i="21"/>
  <c r="AQ193" i="21" s="1"/>
  <c r="BB139" i="21"/>
  <c r="BB184" i="21" s="1"/>
  <c r="AV136" i="21"/>
  <c r="AV181" i="21" s="1"/>
  <c r="AW147" i="21"/>
  <c r="AW192" i="21" s="1"/>
  <c r="BN127" i="21"/>
  <c r="BN172" i="21" s="1"/>
  <c r="AT202" i="21"/>
  <c r="BE119" i="21"/>
  <c r="BE164" i="21" s="1"/>
  <c r="BJ138" i="21"/>
  <c r="BJ183" i="21" s="1"/>
  <c r="AM130" i="21"/>
  <c r="AM175" i="21" s="1"/>
  <c r="AV122" i="21"/>
  <c r="BA131" i="21"/>
  <c r="BA176" i="21" s="1"/>
  <c r="BE123" i="21"/>
  <c r="BP134" i="21"/>
  <c r="BP179" i="21" s="1"/>
  <c r="BK126" i="21"/>
  <c r="BK171" i="21" s="1"/>
  <c r="BL129" i="21"/>
  <c r="BL174" i="21" s="1"/>
  <c r="BS147" i="21"/>
  <c r="BS192" i="21" s="1"/>
  <c r="BQ122" i="21"/>
  <c r="BQ167" i="21" s="1"/>
  <c r="BN147" i="21"/>
  <c r="BN192" i="21" s="1"/>
  <c r="BQ140" i="21"/>
  <c r="AY151" i="21"/>
  <c r="AY196" i="21" s="1"/>
  <c r="AY127" i="21"/>
  <c r="AY172" i="21" s="1"/>
  <c r="BM135" i="21"/>
  <c r="BM180" i="21" s="1"/>
  <c r="AY141" i="21"/>
  <c r="AY186" i="21" s="1"/>
  <c r="BS128" i="21"/>
  <c r="AR130" i="21"/>
  <c r="AR175" i="21" s="1"/>
  <c r="BC121" i="21"/>
  <c r="BD153" i="21"/>
  <c r="BD198" i="21" s="1"/>
  <c r="BT139" i="21"/>
  <c r="BT184" i="21" s="1"/>
  <c r="BN136" i="21"/>
  <c r="BN181" i="21" s="1"/>
  <c r="AZ137" i="21"/>
  <c r="AZ182" i="21" s="1"/>
  <c r="BF149" i="21"/>
  <c r="BF194" i="21" s="1"/>
  <c r="BT202" i="21"/>
  <c r="BP119" i="21"/>
  <c r="BP164" i="21" s="1"/>
  <c r="BM151" i="21"/>
  <c r="BM196" i="21" s="1"/>
  <c r="BR140" i="21"/>
  <c r="AQ123" i="21"/>
  <c r="AQ141" i="21"/>
  <c r="AQ186" i="21" s="1"/>
  <c r="BB150" i="21"/>
  <c r="BB195" i="21" s="1"/>
  <c r="AQ147" i="21"/>
  <c r="AQ192" i="21" s="1"/>
  <c r="AR141" i="21"/>
  <c r="AR186" i="21" s="1"/>
  <c r="BQ134" i="21"/>
  <c r="BQ179" i="21" s="1"/>
  <c r="BL137" i="21"/>
  <c r="BL182" i="21" s="1"/>
  <c r="BC202" i="21"/>
  <c r="BC220" i="21" s="1"/>
  <c r="BC257" i="21" s="1"/>
  <c r="BB135" i="21"/>
  <c r="BB180" i="21" s="1"/>
  <c r="AS141" i="21"/>
  <c r="AS186" i="21" s="1"/>
  <c r="BN153" i="21"/>
  <c r="BN198" i="21" s="1"/>
  <c r="BK148" i="21"/>
  <c r="BK193" i="21" s="1"/>
  <c r="AC112" i="21"/>
  <c r="AK114" i="21"/>
  <c r="AD213" i="21"/>
  <c r="AD250" i="21" s="1"/>
  <c r="AW206" i="21"/>
  <c r="AW243" i="21" s="1"/>
  <c r="AM122" i="21"/>
  <c r="AL119" i="21"/>
  <c r="AL164" i="21" s="1"/>
  <c r="AM152" i="21"/>
  <c r="AM197" i="21" s="1"/>
  <c r="AL127" i="21"/>
  <c r="AL172" i="21" s="1"/>
  <c r="BJ202" i="21"/>
  <c r="AT151" i="21"/>
  <c r="AT196" i="21" s="1"/>
  <c r="BC138" i="21"/>
  <c r="BC183" i="21" s="1"/>
  <c r="BM122" i="21"/>
  <c r="BM167" i="21" s="1"/>
  <c r="AZ140" i="21"/>
  <c r="BB203" i="21"/>
  <c r="BB240" i="21" s="1"/>
  <c r="AV119" i="21"/>
  <c r="AV164" i="21" s="1"/>
  <c r="AP207" i="21"/>
  <c r="AP244" i="21" s="1"/>
  <c r="BU122" i="21"/>
  <c r="BU167" i="21" s="1"/>
  <c r="AU203" i="21"/>
  <c r="AU240" i="21" s="1"/>
  <c r="AS138" i="21"/>
  <c r="AS183" i="21" s="1"/>
  <c r="BG119" i="21"/>
  <c r="BG164" i="21" s="1"/>
  <c r="BU149" i="21"/>
  <c r="BU194" i="21" s="1"/>
  <c r="BN203" i="21"/>
  <c r="BN240" i="21" s="1"/>
  <c r="BB122" i="21"/>
  <c r="AT152" i="21"/>
  <c r="AT197" i="21" s="1"/>
  <c r="AO150" i="21"/>
  <c r="AO195" i="21" s="1"/>
  <c r="AX121" i="21"/>
  <c r="BJ141" i="21"/>
  <c r="BJ186" i="21" s="1"/>
  <c r="AT131" i="21"/>
  <c r="AT176" i="21" s="1"/>
  <c r="AR114" i="21"/>
  <c r="AL138" i="21"/>
  <c r="AL183" i="21" s="1"/>
  <c r="AW138" i="21"/>
  <c r="AW183" i="21" s="1"/>
  <c r="BQ120" i="21"/>
  <c r="BQ165" i="21" s="1"/>
  <c r="BQ145" i="21"/>
  <c r="BQ190" i="21" s="1"/>
  <c r="BE130" i="21"/>
  <c r="BE175" i="21" s="1"/>
  <c r="BU121" i="21"/>
  <c r="BU166" i="21" s="1"/>
  <c r="AL141" i="21"/>
  <c r="AL186" i="21" s="1"/>
  <c r="AR131" i="21"/>
  <c r="AR176" i="21" s="1"/>
  <c r="AN123" i="21"/>
  <c r="BN126" i="21"/>
  <c r="BN171" i="21" s="1"/>
  <c r="AQ146" i="21"/>
  <c r="AQ191" i="21" s="1"/>
  <c r="BF119" i="21"/>
  <c r="BF164" i="21" s="1"/>
  <c r="BF123" i="21"/>
  <c r="BF112" i="21"/>
  <c r="BL141" i="21"/>
  <c r="BL186" i="21" s="1"/>
  <c r="AW123" i="21"/>
  <c r="BK134" i="21"/>
  <c r="BK179" i="21" s="1"/>
  <c r="BL136" i="21"/>
  <c r="BL181" i="21" s="1"/>
  <c r="BP136" i="21"/>
  <c r="BP181" i="21" s="1"/>
  <c r="AN149" i="21"/>
  <c r="AN194" i="21" s="1"/>
  <c r="BE127" i="21"/>
  <c r="BE172" i="21" s="1"/>
  <c r="BI151" i="21"/>
  <c r="BI196" i="21" s="1"/>
  <c r="AQ130" i="21"/>
  <c r="AQ175" i="21" s="1"/>
  <c r="BI142" i="21"/>
  <c r="BI187" i="21" s="1"/>
  <c r="BU135" i="21"/>
  <c r="BU180" i="21" s="1"/>
  <c r="AN145" i="21"/>
  <c r="AN190" i="21" s="1"/>
  <c r="BT153" i="21"/>
  <c r="BT198" i="21" s="1"/>
  <c r="AL146" i="21"/>
  <c r="AL191" i="21" s="1"/>
  <c r="BQ146" i="21"/>
  <c r="BQ191" i="21" s="1"/>
  <c r="AV140" i="21"/>
  <c r="AZ112" i="21"/>
  <c r="BE150" i="21"/>
  <c r="BE195" i="21" s="1"/>
  <c r="AX150" i="21"/>
  <c r="AX195" i="21" s="1"/>
  <c r="AV131" i="21"/>
  <c r="AV176" i="21" s="1"/>
  <c r="AP135" i="21"/>
  <c r="AP180" i="21" s="1"/>
  <c r="BI134" i="21"/>
  <c r="BI179" i="21" s="1"/>
  <c r="AN134" i="21"/>
  <c r="AN179" i="21" s="1"/>
  <c r="BM136" i="21"/>
  <c r="BM181" i="21" s="1"/>
  <c r="BK202" i="21"/>
  <c r="BK221" i="21" s="1"/>
  <c r="BK258" i="21" s="1"/>
  <c r="BB147" i="21"/>
  <c r="BB192" i="21" s="1"/>
  <c r="BH146" i="21"/>
  <c r="BH191" i="21" s="1"/>
  <c r="AQ151" i="21"/>
  <c r="AQ196" i="21" s="1"/>
  <c r="BC128" i="21"/>
  <c r="BI152" i="21"/>
  <c r="BI197" i="21" s="1"/>
  <c r="BI128" i="21"/>
  <c r="BS142" i="21"/>
  <c r="BS187" i="21" s="1"/>
  <c r="BC147" i="21"/>
  <c r="BC192" i="21" s="1"/>
  <c r="BF146" i="21"/>
  <c r="BF191" i="21" s="1"/>
  <c r="AV202" i="21"/>
  <c r="BU123" i="21"/>
  <c r="BU168" i="21" s="1"/>
  <c r="BN135" i="21"/>
  <c r="BN180" i="21" s="1"/>
  <c r="BF148" i="21"/>
  <c r="BF193" i="21" s="1"/>
  <c r="AJ122" i="21"/>
  <c r="BM137" i="21"/>
  <c r="BM182" i="21" s="1"/>
  <c r="AQ113" i="21"/>
  <c r="BR137" i="21"/>
  <c r="BR182" i="21" s="1"/>
  <c r="AC150" i="21"/>
  <c r="AC195" i="21" s="1"/>
  <c r="AA116" i="21"/>
  <c r="BF211" i="21"/>
  <c r="BF248" i="21" s="1"/>
  <c r="BR207" i="21"/>
  <c r="BR244" i="21" s="1"/>
  <c r="AM127" i="21"/>
  <c r="AM172" i="21" s="1"/>
  <c r="AW207" i="21"/>
  <c r="AW244" i="21" s="1"/>
  <c r="AR138" i="21"/>
  <c r="AR183" i="21" s="1"/>
  <c r="BQ147" i="21"/>
  <c r="BQ192" i="21" s="1"/>
  <c r="BF151" i="21"/>
  <c r="BF196" i="21" s="1"/>
  <c r="AT147" i="21"/>
  <c r="AT192" i="21" s="1"/>
  <c r="AR203" i="21"/>
  <c r="AR240" i="21" s="1"/>
  <c r="BR152" i="21"/>
  <c r="BR197" i="21" s="1"/>
  <c r="BI202" i="21"/>
  <c r="BI239" i="21" s="1"/>
  <c r="AQ202" i="21"/>
  <c r="BF141" i="21"/>
  <c r="BF186" i="21" s="1"/>
  <c r="BK146" i="21"/>
  <c r="BK191" i="21" s="1"/>
  <c r="BO151" i="21"/>
  <c r="BO196" i="21" s="1"/>
  <c r="AU202" i="21"/>
  <c r="AU122" i="21"/>
  <c r="AU167" i="21" s="1"/>
  <c r="BB127" i="21"/>
  <c r="BB172" i="21" s="1"/>
  <c r="BD203" i="21"/>
  <c r="BD240" i="21" s="1"/>
  <c r="BD119" i="21"/>
  <c r="BD164" i="21" s="1"/>
  <c r="AT119" i="21"/>
  <c r="AT164" i="21" s="1"/>
  <c r="BG122" i="21"/>
  <c r="BJ147" i="21"/>
  <c r="BJ192" i="21" s="1"/>
  <c r="BL123" i="21"/>
  <c r="BU128" i="21"/>
  <c r="BU173" i="21" s="1"/>
  <c r="AS121" i="21"/>
  <c r="BI112" i="21"/>
  <c r="AY135" i="21"/>
  <c r="AY180" i="21" s="1"/>
  <c r="BO123" i="21"/>
  <c r="AS145" i="21"/>
  <c r="AS190" i="21" s="1"/>
  <c r="BT148" i="21"/>
  <c r="BT193" i="21" s="1"/>
  <c r="AV139" i="21"/>
  <c r="AV184" i="21" s="1"/>
  <c r="BB134" i="21"/>
  <c r="BB179" i="21" s="1"/>
  <c r="AX136" i="21"/>
  <c r="AX181" i="21" s="1"/>
  <c r="BD127" i="21"/>
  <c r="BD172" i="21" s="1"/>
  <c r="BI130" i="21"/>
  <c r="BI175" i="21" s="1"/>
  <c r="BM150" i="21"/>
  <c r="BM195" i="21" s="1"/>
  <c r="BM141" i="21"/>
  <c r="BM186" i="21" s="1"/>
  <c r="BR128" i="21"/>
  <c r="BD135" i="21"/>
  <c r="BD180" i="21" s="1"/>
  <c r="BT131" i="21"/>
  <c r="BT176" i="21" s="1"/>
  <c r="BG152" i="21"/>
  <c r="BG197" i="21" s="1"/>
  <c r="BM149" i="21"/>
  <c r="BM194" i="21" s="1"/>
  <c r="AZ151" i="21"/>
  <c r="AZ196" i="21" s="1"/>
  <c r="BP127" i="21"/>
  <c r="BP172" i="21" s="1"/>
  <c r="AU149" i="21"/>
  <c r="AU194" i="21" s="1"/>
  <c r="BM139" i="21"/>
  <c r="BM184" i="21" s="1"/>
  <c r="BT130" i="21"/>
  <c r="BT175" i="21" s="1"/>
  <c r="BG138" i="21"/>
  <c r="BG183" i="21" s="1"/>
  <c r="BC141" i="21"/>
  <c r="BC186" i="21" s="1"/>
  <c r="AS123" i="21"/>
  <c r="BF150" i="21"/>
  <c r="BF195" i="21" s="1"/>
  <c r="AN129" i="21"/>
  <c r="AN174" i="21" s="1"/>
  <c r="BQ113" i="21"/>
  <c r="BH136" i="21"/>
  <c r="BH181" i="21" s="1"/>
  <c r="BS138" i="21"/>
  <c r="BS183" i="21" s="1"/>
  <c r="AP146" i="21"/>
  <c r="AP191" i="21" s="1"/>
  <c r="BA207" i="21"/>
  <c r="BA244" i="21" s="1"/>
  <c r="AP141" i="21"/>
  <c r="AP186" i="21" s="1"/>
  <c r="BK123" i="21"/>
  <c r="BP131" i="21"/>
  <c r="BP176" i="21" s="1"/>
  <c r="BK135" i="21"/>
  <c r="BK180" i="21" s="1"/>
  <c r="BK150" i="21"/>
  <c r="BK195" i="21" s="1"/>
  <c r="BK112" i="21"/>
  <c r="BP141" i="21"/>
  <c r="BP186" i="21" s="1"/>
  <c r="AT121" i="21"/>
  <c r="BD142" i="21"/>
  <c r="BD187" i="21" s="1"/>
  <c r="BS151" i="21"/>
  <c r="BS196" i="21" s="1"/>
  <c r="BU142" i="21"/>
  <c r="BU187" i="21" s="1"/>
  <c r="BL128" i="21"/>
  <c r="BI121" i="21"/>
  <c r="AN121" i="21"/>
  <c r="AO131" i="21"/>
  <c r="AO176" i="21" s="1"/>
  <c r="BE129" i="21"/>
  <c r="BE174" i="21" s="1"/>
  <c r="AV134" i="21"/>
  <c r="AV179" i="21" s="1"/>
  <c r="BQ136" i="21"/>
  <c r="BQ181" i="21" s="1"/>
  <c r="BK152" i="21"/>
  <c r="BK197" i="21" s="1"/>
  <c r="BA122" i="21"/>
  <c r="AO202" i="21"/>
  <c r="AN146" i="21"/>
  <c r="AN191" i="21" s="1"/>
  <c r="BJ119" i="21"/>
  <c r="BJ164" i="21" s="1"/>
  <c r="BD139" i="21"/>
  <c r="BD184" i="21" s="1"/>
  <c r="BN128" i="21"/>
  <c r="BI138" i="21"/>
  <c r="BI183" i="21" s="1"/>
  <c r="AW127" i="21"/>
  <c r="AW172" i="21" s="1"/>
  <c r="BS130" i="21"/>
  <c r="BS175" i="21" s="1"/>
  <c r="BB123" i="21"/>
  <c r="AN142" i="21"/>
  <c r="AN187" i="21" s="1"/>
  <c r="AC114" i="21"/>
  <c r="AQ153" i="21"/>
  <c r="AQ198" i="21" s="1"/>
  <c r="AA129" i="21"/>
  <c r="AN115" i="21"/>
  <c r="AP139" i="21"/>
  <c r="AP184" i="21" s="1"/>
  <c r="BR113" i="21"/>
  <c r="AK127" i="21"/>
  <c r="AK172" i="21" s="1"/>
  <c r="BJ116" i="21"/>
  <c r="BC211" i="21"/>
  <c r="BC248" i="21" s="1"/>
  <c r="BT152" i="21"/>
  <c r="BT197" i="21" s="1"/>
  <c r="AL149" i="21"/>
  <c r="AL194" i="21" s="1"/>
  <c r="BQ151" i="21"/>
  <c r="BQ196" i="21" s="1"/>
  <c r="BE203" i="21"/>
  <c r="BE240" i="21" s="1"/>
  <c r="AY152" i="21"/>
  <c r="AY197" i="21" s="1"/>
  <c r="AM151" i="21"/>
  <c r="AM196" i="21" s="1"/>
  <c r="BQ203" i="21"/>
  <c r="BQ240" i="21" s="1"/>
  <c r="AW149" i="21"/>
  <c r="AW194" i="21" s="1"/>
  <c r="BO147" i="21"/>
  <c r="BO192" i="21" s="1"/>
  <c r="AP149" i="21"/>
  <c r="AP194" i="21" s="1"/>
  <c r="BL138" i="21"/>
  <c r="BL183" i="21" s="1"/>
  <c r="BC203" i="21"/>
  <c r="BC240" i="21" s="1"/>
  <c r="AT203" i="21"/>
  <c r="AT240" i="21" s="1"/>
  <c r="AO147" i="21"/>
  <c r="AO192" i="21" s="1"/>
  <c r="AL122" i="21"/>
  <c r="AZ202" i="21"/>
  <c r="BB140" i="21"/>
  <c r="AN203" i="21"/>
  <c r="AN240" i="21" s="1"/>
  <c r="BK203" i="21"/>
  <c r="BK240" i="21" s="1"/>
  <c r="AX138" i="21"/>
  <c r="AX183" i="21" s="1"/>
  <c r="BE141" i="21"/>
  <c r="BE186" i="21" s="1"/>
  <c r="AN135" i="21"/>
  <c r="AN180" i="21" s="1"/>
  <c r="BC129" i="21"/>
  <c r="BC174" i="21" s="1"/>
  <c r="AM123" i="21"/>
  <c r="AL126" i="21"/>
  <c r="AL171" i="21" s="1"/>
  <c r="BC120" i="21"/>
  <c r="BC165" i="21" s="1"/>
  <c r="BF129" i="21"/>
  <c r="BF174" i="21" s="1"/>
  <c r="AW120" i="21"/>
  <c r="AW165" i="21" s="1"/>
  <c r="AM202" i="21"/>
  <c r="AL112" i="21"/>
  <c r="BA126" i="21"/>
  <c r="BA171" i="21" s="1"/>
  <c r="AV121" i="21"/>
  <c r="BO150" i="21"/>
  <c r="BO195" i="21" s="1"/>
  <c r="BN123" i="21"/>
  <c r="AW130" i="21"/>
  <c r="AW175" i="21" s="1"/>
  <c r="BN112" i="21"/>
  <c r="BB202" i="21"/>
  <c r="BO139" i="21"/>
  <c r="BO184" i="21" s="1"/>
  <c r="AV152" i="21"/>
  <c r="AV197" i="21" s="1"/>
  <c r="AN119" i="21"/>
  <c r="AN164" i="21" s="1"/>
  <c r="AT127" i="21"/>
  <c r="AT172" i="21" s="1"/>
  <c r="BP207" i="21"/>
  <c r="BP244" i="21" s="1"/>
  <c r="BA146" i="21"/>
  <c r="BA191" i="21" s="1"/>
  <c r="BM130" i="21"/>
  <c r="BM175" i="21" s="1"/>
  <c r="BO112" i="21"/>
  <c r="BR149" i="21"/>
  <c r="BR194" i="21" s="1"/>
  <c r="BB141" i="21"/>
  <c r="BB186" i="21" s="1"/>
  <c r="BH131" i="21"/>
  <c r="BH176" i="21" s="1"/>
  <c r="BE145" i="21"/>
  <c r="BE190" i="21" s="1"/>
  <c r="BB121" i="21"/>
  <c r="BT120" i="21"/>
  <c r="BT165" i="21" s="1"/>
  <c r="BH134" i="21"/>
  <c r="BH179" i="21" s="1"/>
  <c r="AR137" i="21"/>
  <c r="AR182" i="21" s="1"/>
  <c r="BN152" i="21"/>
  <c r="BN197" i="21" s="1"/>
  <c r="BG202" i="21"/>
  <c r="AW151" i="21"/>
  <c r="AW196" i="21" s="1"/>
  <c r="BI140" i="21"/>
  <c r="BD130" i="21"/>
  <c r="BD175" i="21" s="1"/>
  <c r="BP128" i="21"/>
  <c r="AL150" i="21"/>
  <c r="AL195" i="21" s="1"/>
  <c r="BL122" i="21"/>
  <c r="AT145" i="21"/>
  <c r="AT190" i="21" s="1"/>
  <c r="AV153" i="21"/>
  <c r="AV198" i="21" s="1"/>
  <c r="BB116" i="21"/>
  <c r="AO129" i="21"/>
  <c r="AO174" i="21" s="1"/>
  <c r="BL134" i="21"/>
  <c r="BL179" i="21" s="1"/>
  <c r="BF127" i="21"/>
  <c r="BF172" i="21" s="1"/>
  <c r="AZ131" i="21"/>
  <c r="AZ176" i="21" s="1"/>
  <c r="AV135" i="21"/>
  <c r="AV180" i="21" s="1"/>
  <c r="BA141" i="21"/>
  <c r="BA186" i="21" s="1"/>
  <c r="BJ152" i="21"/>
  <c r="BJ197" i="21" s="1"/>
  <c r="AR145" i="21"/>
  <c r="AR190" i="21" s="1"/>
  <c r="AM121" i="21"/>
  <c r="BN138" i="21"/>
  <c r="BN183" i="21" s="1"/>
  <c r="AM140" i="21"/>
  <c r="BN130" i="21"/>
  <c r="BN175" i="21" s="1"/>
  <c r="AX145" i="21"/>
  <c r="AX190" i="21" s="1"/>
  <c r="BT121" i="21"/>
  <c r="BE120" i="21"/>
  <c r="BE165" i="21" s="1"/>
  <c r="AS129" i="21"/>
  <c r="AS174" i="21" s="1"/>
  <c r="BA137" i="21"/>
  <c r="BA182" i="21" s="1"/>
  <c r="AZ153" i="21"/>
  <c r="AZ198" i="21" s="1"/>
  <c r="AN207" i="21"/>
  <c r="AN244" i="21" s="1"/>
  <c r="BF202" i="21"/>
  <c r="BF221" i="21" s="1"/>
  <c r="BF258" i="21" s="1"/>
  <c r="AV151" i="21"/>
  <c r="AV196" i="21" s="1"/>
  <c r="AZ207" i="21"/>
  <c r="AZ244" i="21" s="1"/>
  <c r="BG150" i="21"/>
  <c r="BG195" i="21" s="1"/>
  <c r="AX151" i="21"/>
  <c r="AX196" i="21" s="1"/>
  <c r="AO141" i="21"/>
  <c r="AO186" i="21" s="1"/>
  <c r="BG141" i="21"/>
  <c r="BG186" i="21" s="1"/>
  <c r="BA123" i="21"/>
  <c r="BS145" i="21"/>
  <c r="BS190" i="21" s="1"/>
  <c r="AM137" i="21"/>
  <c r="AM182" i="21" s="1"/>
  <c r="AB135" i="21"/>
  <c r="AB180" i="21" s="1"/>
  <c r="AK116" i="21"/>
  <c r="AI123" i="21"/>
  <c r="AQ115" i="21"/>
  <c r="AA122" i="21"/>
  <c r="AA167" i="21" s="1"/>
  <c r="BH116" i="21"/>
  <c r="AH137" i="21"/>
  <c r="AH182" i="21" s="1"/>
  <c r="BR119" i="21"/>
  <c r="BR164" i="21" s="1"/>
  <c r="BD151" i="21"/>
  <c r="BD196" i="21" s="1"/>
  <c r="BI149" i="21"/>
  <c r="BI194" i="21" s="1"/>
  <c r="AQ152" i="21"/>
  <c r="AQ197" i="21" s="1"/>
  <c r="BA119" i="21"/>
  <c r="BA164" i="21" s="1"/>
  <c r="AO145" i="21"/>
  <c r="AO190" i="21" s="1"/>
  <c r="AS207" i="21"/>
  <c r="AS244" i="21" s="1"/>
  <c r="BC122" i="21"/>
  <c r="BC167" i="21" s="1"/>
  <c r="BP202" i="21"/>
  <c r="AL203" i="21"/>
  <c r="AL240" i="21" s="1"/>
  <c r="BB138" i="21"/>
  <c r="BB183" i="21" s="1"/>
  <c r="AZ203" i="21"/>
  <c r="AZ240" i="21" s="1"/>
  <c r="BT119" i="21"/>
  <c r="BT164" i="21" s="1"/>
  <c r="AT207" i="21"/>
  <c r="AT244" i="21" s="1"/>
  <c r="AQ127" i="21"/>
  <c r="AQ172" i="21" s="1"/>
  <c r="AU123" i="21"/>
  <c r="BM207" i="21"/>
  <c r="BM244" i="21" s="1"/>
  <c r="BT203" i="21"/>
  <c r="BT240" i="21" s="1"/>
  <c r="BD138" i="21"/>
  <c r="BD183" i="21" s="1"/>
  <c r="AW203" i="21"/>
  <c r="AW240" i="21" s="1"/>
  <c r="BN119" i="21"/>
  <c r="BN164" i="21" s="1"/>
  <c r="BH149" i="21"/>
  <c r="BH194" i="21" s="1"/>
  <c r="BO128" i="21"/>
  <c r="AO149" i="21"/>
  <c r="AO194" i="21" s="1"/>
  <c r="BI203" i="21"/>
  <c r="BI240" i="21" s="1"/>
  <c r="BL207" i="21"/>
  <c r="BL244" i="21" s="1"/>
  <c r="BL151" i="21"/>
  <c r="BL196" i="21" s="1"/>
  <c r="BB146" i="21"/>
  <c r="BB191" i="21" s="1"/>
  <c r="BF131" i="21"/>
  <c r="BF176" i="21" s="1"/>
  <c r="BR121" i="21"/>
  <c r="BK130" i="21"/>
  <c r="BK175" i="21" s="1"/>
  <c r="AL120" i="21"/>
  <c r="AL165" i="21" s="1"/>
  <c r="BO134" i="21"/>
  <c r="BO179" i="21" s="1"/>
  <c r="BC136" i="21"/>
  <c r="BC181" i="21" s="1"/>
  <c r="AR148" i="21"/>
  <c r="AR193" i="21" s="1"/>
  <c r="BE140" i="21"/>
  <c r="BE147" i="21"/>
  <c r="BE192" i="21" s="1"/>
  <c r="AO127" i="21"/>
  <c r="AO172" i="21" s="1"/>
  <c r="AQ149" i="21"/>
  <c r="AQ194" i="21" s="1"/>
  <c r="AL130" i="21"/>
  <c r="AL175" i="21" s="1"/>
  <c r="BQ138" i="21"/>
  <c r="BQ183" i="21" s="1"/>
  <c r="BC131" i="21"/>
  <c r="BC176" i="21" s="1"/>
  <c r="BH140" i="21"/>
  <c r="BH130" i="21"/>
  <c r="BH175" i="21" s="1"/>
  <c r="AU131" i="21"/>
  <c r="AU176" i="21" s="1"/>
  <c r="BD129" i="21"/>
  <c r="BD174" i="21" s="1"/>
  <c r="BG207" i="21"/>
  <c r="BG244" i="21" s="1"/>
  <c r="BK140" i="21"/>
  <c r="BI122" i="21"/>
  <c r="BS123" i="21"/>
  <c r="AV150" i="21"/>
  <c r="AV195" i="21" s="1"/>
  <c r="BP121" i="21"/>
  <c r="BO141" i="21"/>
  <c r="BO186" i="21" s="1"/>
  <c r="AZ135" i="21"/>
  <c r="AZ180" i="21" s="1"/>
  <c r="BU130" i="21"/>
  <c r="BU175" i="21" s="1"/>
  <c r="BF121" i="21"/>
  <c r="BL120" i="21"/>
  <c r="BL165" i="21" s="1"/>
  <c r="AR153" i="21"/>
  <c r="AR198" i="21" s="1"/>
  <c r="AT153" i="21"/>
  <c r="AT198" i="21" s="1"/>
  <c r="AR147" i="21"/>
  <c r="AR192" i="21" s="1"/>
  <c r="AN202" i="21"/>
  <c r="BG127" i="21"/>
  <c r="BG172" i="21" s="1"/>
  <c r="BL140" i="21"/>
  <c r="BU207" i="21"/>
  <c r="BU244" i="21" s="1"/>
  <c r="AV141" i="21"/>
  <c r="AV186" i="21" s="1"/>
  <c r="BL135" i="21"/>
  <c r="BL180" i="21" s="1"/>
  <c r="AL131" i="21"/>
  <c r="AL176" i="21" s="1"/>
  <c r="AZ145" i="21"/>
  <c r="AZ190" i="21" s="1"/>
  <c r="BD145" i="21"/>
  <c r="BD190" i="21" s="1"/>
  <c r="BM138" i="21"/>
  <c r="BM183" i="21" s="1"/>
  <c r="BH148" i="21"/>
  <c r="BH193" i="21" s="1"/>
  <c r="BS134" i="21"/>
  <c r="BS179" i="21" s="1"/>
  <c r="BK120" i="21"/>
  <c r="BK165" i="21" s="1"/>
  <c r="AZ129" i="21"/>
  <c r="AZ174" i="21" s="1"/>
  <c r="BO146" i="21"/>
  <c r="BO191" i="21" s="1"/>
  <c r="BR147" i="21"/>
  <c r="BR192" i="21" s="1"/>
  <c r="BA149" i="21"/>
  <c r="BA194" i="21" s="1"/>
  <c r="BM140" i="21"/>
  <c r="AW141" i="21"/>
  <c r="AW186" i="21" s="1"/>
  <c r="BR130" i="21"/>
  <c r="BR175" i="21" s="1"/>
  <c r="BN150" i="21"/>
  <c r="BN195" i="21" s="1"/>
  <c r="BM112" i="21"/>
  <c r="BR135" i="21"/>
  <c r="BR180" i="21" s="1"/>
  <c r="BC130" i="21"/>
  <c r="BC175" i="21" s="1"/>
  <c r="BL153" i="21"/>
  <c r="BL198" i="21" s="1"/>
  <c r="AN137" i="21"/>
  <c r="AN182" i="21" s="1"/>
  <c r="AM147" i="21"/>
  <c r="AM192" i="21" s="1"/>
  <c r="BN146" i="21"/>
  <c r="BN191" i="21" s="1"/>
  <c r="BA147" i="21"/>
  <c r="BA192" i="21" s="1"/>
  <c r="BO127" i="21"/>
  <c r="BO172" i="21" s="1"/>
  <c r="AN141" i="21"/>
  <c r="AN186" i="21" s="1"/>
  <c r="BF130" i="21"/>
  <c r="BF175" i="21" s="1"/>
  <c r="AY130" i="21"/>
  <c r="AY175" i="21" s="1"/>
  <c r="AZ141" i="21"/>
  <c r="AZ186" i="21" s="1"/>
  <c r="BK151" i="21"/>
  <c r="BK196" i="21" s="1"/>
  <c r="AP121" i="21"/>
  <c r="AR135" i="21"/>
  <c r="AR180" i="21" s="1"/>
  <c r="BE136" i="21"/>
  <c r="BE181" i="21" s="1"/>
  <c r="BO135" i="21"/>
  <c r="BO180" i="21" s="1"/>
  <c r="AT122" i="21"/>
  <c r="AT167" i="21" s="1"/>
  <c r="AA114" i="21"/>
  <c r="Z287" i="21" s="1"/>
  <c r="Z384" i="21" s="1"/>
  <c r="AA74" i="21" s="1"/>
  <c r="AW126" i="21"/>
  <c r="AW171" i="21" s="1"/>
  <c r="AC120" i="21"/>
  <c r="AC165" i="21" s="1"/>
  <c r="AU116" i="21"/>
  <c r="AG130" i="21"/>
  <c r="AG175" i="21" s="1"/>
  <c r="AG142" i="21"/>
  <c r="AG187" i="21" s="1"/>
  <c r="AG207" i="21"/>
  <c r="AG244" i="21" s="1"/>
  <c r="BP208" i="21"/>
  <c r="BP245" i="21" s="1"/>
  <c r="AW119" i="21"/>
  <c r="AW164" i="21" s="1"/>
  <c r="AT140" i="21"/>
  <c r="BM202" i="21"/>
  <c r="BG123" i="21"/>
  <c r="AR112" i="21"/>
  <c r="AL135" i="21"/>
  <c r="AL180" i="21" s="1"/>
  <c r="BA121" i="21"/>
  <c r="BI146" i="21"/>
  <c r="BI191" i="21" s="1"/>
  <c r="BR150" i="21"/>
  <c r="BR195" i="21" s="1"/>
  <c r="BH150" i="21"/>
  <c r="BH195" i="21" s="1"/>
  <c r="BD134" i="21"/>
  <c r="BD179" i="21" s="1"/>
  <c r="BF134" i="21"/>
  <c r="BF179" i="21" s="1"/>
  <c r="BK136" i="21"/>
  <c r="BK181" i="21" s="1"/>
  <c r="BM120" i="21"/>
  <c r="BM165" i="21" s="1"/>
  <c r="BR138" i="21"/>
  <c r="BR183" i="21" s="1"/>
  <c r="AV207" i="21"/>
  <c r="AV244" i="21" s="1"/>
  <c r="AL202" i="21"/>
  <c r="BD147" i="21"/>
  <c r="BD192" i="21" s="1"/>
  <c r="BS141" i="21"/>
  <c r="BS186" i="21" s="1"/>
  <c r="BT135" i="21"/>
  <c r="BT180" i="21" s="1"/>
  <c r="BS135" i="21"/>
  <c r="BS180" i="21" s="1"/>
  <c r="BL130" i="21"/>
  <c r="BL175" i="21" s="1"/>
  <c r="BT138" i="21"/>
  <c r="BT183" i="21" s="1"/>
  <c r="BQ130" i="21"/>
  <c r="BQ175" i="21" s="1"/>
  <c r="BM121" i="21"/>
  <c r="BO120" i="21"/>
  <c r="BO165" i="21" s="1"/>
  <c r="BT134" i="21"/>
  <c r="BT179" i="21" s="1"/>
  <c r="AU152" i="21"/>
  <c r="AU197" i="21" s="1"/>
  <c r="BP147" i="21"/>
  <c r="BP192" i="21" s="1"/>
  <c r="AR202" i="21"/>
  <c r="AW145" i="21"/>
  <c r="AW190" i="21" s="1"/>
  <c r="BL131" i="21"/>
  <c r="BL176" i="21" s="1"/>
  <c r="BB128" i="21"/>
  <c r="BS112" i="21"/>
  <c r="BA142" i="21"/>
  <c r="BA187" i="21" s="1"/>
  <c r="BE142" i="21"/>
  <c r="BE187" i="21" s="1"/>
  <c r="BH153" i="21"/>
  <c r="BH198" i="21" s="1"/>
  <c r="AN148" i="21"/>
  <c r="AN193" i="21" s="1"/>
  <c r="BN207" i="21"/>
  <c r="BN244" i="21" s="1"/>
  <c r="BU147" i="21"/>
  <c r="BU192" i="21" s="1"/>
  <c r="BE131" i="21"/>
  <c r="BE176" i="21" s="1"/>
  <c r="BE135" i="21"/>
  <c r="BE180" i="21" s="1"/>
  <c r="BU145" i="21"/>
  <c r="BU190" i="21" s="1"/>
  <c r="AP123" i="21"/>
  <c r="BH128" i="21"/>
  <c r="AL145" i="21"/>
  <c r="AL190" i="21" s="1"/>
  <c r="BC112" i="21"/>
  <c r="AU121" i="21"/>
  <c r="AS136" i="21"/>
  <c r="AS181" i="21" s="1"/>
  <c r="BP138" i="21"/>
  <c r="BP183" i="21" s="1"/>
  <c r="BU202" i="21"/>
  <c r="BN140" i="21"/>
  <c r="AX122" i="21"/>
  <c r="AX167" i="21" s="1"/>
  <c r="AV123" i="21"/>
  <c r="AB116" i="21"/>
  <c r="AS142" i="21"/>
  <c r="AS187" i="21" s="1"/>
  <c r="AX207" i="21"/>
  <c r="AX244" i="21" s="1"/>
  <c r="BO119" i="21"/>
  <c r="BO164" i="21" s="1"/>
  <c r="AI134" i="21"/>
  <c r="AI179" i="21" s="1"/>
  <c r="AE139" i="21"/>
  <c r="AE184" i="21" s="1"/>
  <c r="AO139" i="21"/>
  <c r="AO184" i="21" s="1"/>
  <c r="BT136" i="21"/>
  <c r="BT181" i="21" s="1"/>
  <c r="BK209" i="21"/>
  <c r="BK246" i="21" s="1"/>
  <c r="AW112" i="21"/>
  <c r="BN131" i="21"/>
  <c r="BN176" i="21" s="1"/>
  <c r="BA203" i="21"/>
  <c r="BA240" i="21" s="1"/>
  <c r="BC127" i="21"/>
  <c r="BC172" i="21" s="1"/>
  <c r="BL149" i="21"/>
  <c r="BL194" i="21" s="1"/>
  <c r="AX202" i="21"/>
  <c r="AN284" i="21" s="1"/>
  <c r="BD207" i="21"/>
  <c r="BD244" i="21" s="1"/>
  <c r="AO128" i="21"/>
  <c r="AY138" i="21"/>
  <c r="AY183" i="21" s="1"/>
  <c r="AU140" i="21"/>
  <c r="BB207" i="21"/>
  <c r="BB244" i="21" s="1"/>
  <c r="AY147" i="21"/>
  <c r="AY192" i="21" s="1"/>
  <c r="BR203" i="21"/>
  <c r="BR240" i="21" s="1"/>
  <c r="AN147" i="21"/>
  <c r="AN192" i="21" s="1"/>
  <c r="AP122" i="21"/>
  <c r="BT146" i="21"/>
  <c r="BT191" i="21" s="1"/>
  <c r="AT138" i="21"/>
  <c r="AT183" i="21" s="1"/>
  <c r="AP138" i="21"/>
  <c r="AP183" i="21" s="1"/>
  <c r="BG203" i="21"/>
  <c r="BG240" i="21" s="1"/>
  <c r="BQ149" i="21"/>
  <c r="BQ194" i="21" s="1"/>
  <c r="AO140" i="21"/>
  <c r="BD146" i="21"/>
  <c r="BD191" i="21" s="1"/>
  <c r="AV147" i="21"/>
  <c r="AV192" i="21" s="1"/>
  <c r="BK147" i="21"/>
  <c r="BK192" i="21" s="1"/>
  <c r="BS140" i="21"/>
  <c r="BQ202" i="21"/>
  <c r="AM203" i="21"/>
  <c r="AM240" i="21" s="1"/>
  <c r="BF147" i="21"/>
  <c r="BF192" i="21" s="1"/>
  <c r="BS122" i="21"/>
  <c r="BS167" i="21" s="1"/>
  <c r="BE146" i="21"/>
  <c r="BE191" i="21" s="1"/>
  <c r="BE207" i="21"/>
  <c r="BE244" i="21" s="1"/>
  <c r="AQ131" i="21"/>
  <c r="AQ176" i="21" s="1"/>
  <c r="AQ145" i="21"/>
  <c r="AQ190" i="21" s="1"/>
  <c r="AT141" i="21"/>
  <c r="AT186" i="21" s="1"/>
  <c r="BG128" i="21"/>
  <c r="BS153" i="21"/>
  <c r="BS198" i="21" s="1"/>
  <c r="BM142" i="21"/>
  <c r="BM187" i="21" s="1"/>
  <c r="BT137" i="21"/>
  <c r="BT182" i="21" s="1"/>
  <c r="BC137" i="21"/>
  <c r="BC182" i="21" s="1"/>
  <c r="BK207" i="21"/>
  <c r="BK244" i="21" s="1"/>
  <c r="AY123" i="21"/>
  <c r="AX147" i="21"/>
  <c r="AX192" i="21" s="1"/>
  <c r="AU138" i="21"/>
  <c r="AU183" i="21" s="1"/>
  <c r="BT128" i="21"/>
  <c r="AT128" i="21"/>
  <c r="BO145" i="21"/>
  <c r="BO190" i="21" s="1"/>
  <c r="AO123" i="21"/>
  <c r="BJ148" i="21"/>
  <c r="BJ193" i="21" s="1"/>
  <c r="AW139" i="21"/>
  <c r="AW184" i="21" s="1"/>
  <c r="AP153" i="21"/>
  <c r="AP198" i="21" s="1"/>
  <c r="AL148" i="21"/>
  <c r="AL193" i="21" s="1"/>
  <c r="AY202" i="21"/>
  <c r="AO122" i="21"/>
  <c r="AO167" i="21" s="1"/>
  <c r="BU127" i="21"/>
  <c r="BU172" i="21" s="1"/>
  <c r="BI123" i="21"/>
  <c r="BH207" i="21"/>
  <c r="BH244" i="21" s="1"/>
  <c r="AM141" i="21"/>
  <c r="AM186" i="21" s="1"/>
  <c r="AX123" i="21"/>
  <c r="BF135" i="21"/>
  <c r="BF180" i="21" s="1"/>
  <c r="AS130" i="21"/>
  <c r="AS175" i="21" s="1"/>
  <c r="AQ150" i="21"/>
  <c r="AQ195" i="21" s="1"/>
  <c r="AX126" i="21"/>
  <c r="AX171" i="21" s="1"/>
  <c r="BH129" i="21"/>
  <c r="BH174" i="21" s="1"/>
  <c r="AU120" i="21"/>
  <c r="AU165" i="21" s="1"/>
  <c r="AZ146" i="21"/>
  <c r="AZ191" i="21" s="1"/>
  <c r="BD140" i="21"/>
  <c r="BD202" i="21"/>
  <c r="BD239" i="21" s="1"/>
  <c r="AS152" i="21"/>
  <c r="AS197" i="21" s="1"/>
  <c r="BE151" i="21"/>
  <c r="BE196" i="21" s="1"/>
  <c r="BH145" i="21"/>
  <c r="BH190" i="21" s="1"/>
  <c r="BD136" i="21"/>
  <c r="BD181" i="21" s="1"/>
  <c r="BO138" i="21"/>
  <c r="BO183" i="21" s="1"/>
  <c r="BG148" i="21"/>
  <c r="BG193" i="21" s="1"/>
  <c r="BG142" i="21"/>
  <c r="BG187" i="21" s="1"/>
  <c r="AL139" i="21"/>
  <c r="AL184" i="21" s="1"/>
  <c r="AM120" i="21"/>
  <c r="AM165" i="21" s="1"/>
  <c r="AV137" i="21"/>
  <c r="AV182" i="21" s="1"/>
  <c r="BH127" i="21"/>
  <c r="BH172" i="21" s="1"/>
  <c r="BI147" i="21"/>
  <c r="BI192" i="21" s="1"/>
  <c r="BN149" i="21"/>
  <c r="BN194" i="21" s="1"/>
  <c r="BN151" i="21"/>
  <c r="BN196" i="21" s="1"/>
  <c r="BL202" i="21"/>
  <c r="AU146" i="21"/>
  <c r="AU191" i="21" s="1"/>
  <c r="BK141" i="21"/>
  <c r="BK186" i="21" s="1"/>
  <c r="AV128" i="21"/>
  <c r="AV125" i="21" s="1"/>
  <c r="BP123" i="21"/>
  <c r="AM135" i="21"/>
  <c r="AM180" i="21" s="1"/>
  <c r="BP126" i="21"/>
  <c r="BP171" i="21" s="1"/>
  <c r="BS126" i="21"/>
  <c r="BS171" i="21" s="1"/>
  <c r="AW137" i="21"/>
  <c r="AW182" i="21" s="1"/>
  <c r="BA150" i="21"/>
  <c r="BA195" i="21" s="1"/>
  <c r="BD128" i="21"/>
  <c r="BL139" i="21"/>
  <c r="BL184" i="21" s="1"/>
  <c r="BQ127" i="21"/>
  <c r="BQ172" i="21" s="1"/>
  <c r="AW202" i="21"/>
  <c r="AW220" i="21" s="1"/>
  <c r="AW257" i="21" s="1"/>
  <c r="AT123" i="21"/>
  <c r="AS151" i="21"/>
  <c r="AS196" i="21" s="1"/>
  <c r="AM128" i="21"/>
  <c r="AU153" i="21"/>
  <c r="AU198" i="21" s="1"/>
  <c r="AV142" i="21"/>
  <c r="AV187" i="21" s="1"/>
  <c r="AM129" i="21"/>
  <c r="AM174" i="21" s="1"/>
  <c r="AG145" i="21"/>
  <c r="AG190" i="21" s="1"/>
  <c r="AK146" i="21"/>
  <c r="AK191" i="21" s="1"/>
  <c r="BF116" i="21"/>
  <c r="AJ145" i="21"/>
  <c r="AJ190" i="21" s="1"/>
  <c r="AP115" i="21"/>
  <c r="BQ150" i="21"/>
  <c r="BQ195" i="21" s="1"/>
  <c r="BC214" i="21"/>
  <c r="BC251" i="21" s="1"/>
  <c r="AS127" i="21"/>
  <c r="AS172" i="21" s="1"/>
  <c r="BC207" i="21"/>
  <c r="BC244" i="21" s="1"/>
  <c r="BS119" i="21"/>
  <c r="BS164" i="21" s="1"/>
  <c r="BM131" i="21"/>
  <c r="BM176" i="21" s="1"/>
  <c r="AM112" i="21"/>
  <c r="BD131" i="21"/>
  <c r="BD176" i="21" s="1"/>
  <c r="BR145" i="21"/>
  <c r="BR190" i="21" s="1"/>
  <c r="AP150" i="21"/>
  <c r="AP195" i="21" s="1"/>
  <c r="BN141" i="21"/>
  <c r="BN186" i="21" s="1"/>
  <c r="BD141" i="21"/>
  <c r="BD186" i="21" s="1"/>
  <c r="BD112" i="21"/>
  <c r="BI120" i="21"/>
  <c r="BI165" i="21" s="1"/>
  <c r="AS120" i="21"/>
  <c r="AS165" i="21" s="1"/>
  <c r="AN140" i="21"/>
  <c r="BG147" i="21"/>
  <c r="BG192" i="21" s="1"/>
  <c r="BT141" i="21"/>
  <c r="BT186" i="21" s="1"/>
  <c r="BL121" i="21"/>
  <c r="BL118" i="21" s="1"/>
  <c r="BM123" i="21"/>
  <c r="BG130" i="21"/>
  <c r="BG175" i="21" s="1"/>
  <c r="AU112" i="21"/>
  <c r="AZ147" i="21"/>
  <c r="AZ192" i="21" s="1"/>
  <c r="AT135" i="21"/>
  <c r="AT180" i="21" s="1"/>
  <c r="BJ123" i="21"/>
  <c r="BK145" i="21"/>
  <c r="BK190" i="21" s="1"/>
  <c r="AP129" i="21"/>
  <c r="AP174" i="21" s="1"/>
  <c r="AZ134" i="21"/>
  <c r="AZ179" i="21" s="1"/>
  <c r="AO137" i="21"/>
  <c r="AO182" i="21" s="1"/>
  <c r="BL152" i="21"/>
  <c r="BL197" i="21" s="1"/>
  <c r="AO207" i="21"/>
  <c r="AO244" i="21" s="1"/>
  <c r="AR127" i="21"/>
  <c r="AR172" i="21" s="1"/>
  <c r="BS202" i="21"/>
  <c r="BQ123" i="21"/>
  <c r="BF152" i="21"/>
  <c r="BF197" i="21" s="1"/>
  <c r="BA151" i="21"/>
  <c r="BA196" i="21" s="1"/>
  <c r="AY131" i="21"/>
  <c r="AY176" i="21" s="1"/>
  <c r="AS131" i="21"/>
  <c r="AS176" i="21" s="1"/>
  <c r="AT130" i="21"/>
  <c r="AT175" i="21" s="1"/>
  <c r="BE138" i="21"/>
  <c r="BE183" i="21" s="1"/>
  <c r="BD123" i="21"/>
  <c r="BD150" i="21"/>
  <c r="BD195" i="21" s="1"/>
  <c r="AO112" i="21"/>
  <c r="AZ126" i="21"/>
  <c r="AZ171" i="21" s="1"/>
  <c r="BH126" i="21"/>
  <c r="BH171" i="21" s="1"/>
  <c r="AN153" i="21"/>
  <c r="AN198" i="21" s="1"/>
  <c r="AY148" i="21"/>
  <c r="AY193" i="21" s="1"/>
  <c r="AW115" i="21"/>
  <c r="AT113" i="21"/>
  <c r="AJ147" i="21"/>
  <c r="AJ192" i="21" s="1"/>
  <c r="AD121" i="21"/>
  <c r="AJ134" i="21"/>
  <c r="AJ179" i="21" s="1"/>
  <c r="AF148" i="21"/>
  <c r="AF193" i="21" s="1"/>
  <c r="AH136" i="21"/>
  <c r="AH181" i="21" s="1"/>
  <c r="BH137" i="21"/>
  <c r="BH182" i="21" s="1"/>
  <c r="BJ126" i="21"/>
  <c r="BJ171" i="21" s="1"/>
  <c r="AR134" i="21"/>
  <c r="AR179" i="21" s="1"/>
  <c r="AJ152" i="21"/>
  <c r="AJ197" i="21" s="1"/>
  <c r="BM113" i="21"/>
  <c r="AJ146" i="21"/>
  <c r="AJ191" i="21" s="1"/>
  <c r="AB138" i="21"/>
  <c r="AB183" i="21" s="1"/>
  <c r="AC152" i="21"/>
  <c r="AC197" i="21" s="1"/>
  <c r="AC138" i="21"/>
  <c r="AC183" i="21" s="1"/>
  <c r="BN115" i="21"/>
  <c r="AB141" i="21"/>
  <c r="AB186" i="21" s="1"/>
  <c r="AH130" i="21"/>
  <c r="AH175" i="21" s="1"/>
  <c r="BB126" i="21"/>
  <c r="BB171" i="21" s="1"/>
  <c r="AU139" i="21"/>
  <c r="AU184" i="21" s="1"/>
  <c r="AO116" i="21"/>
  <c r="BE114" i="21"/>
  <c r="AK122" i="21"/>
  <c r="AK167" i="21" s="1"/>
  <c r="AJ142" i="21"/>
  <c r="AJ187" i="21" s="1"/>
  <c r="AG135" i="21"/>
  <c r="AG180" i="21" s="1"/>
  <c r="AA137" i="21"/>
  <c r="AC119" i="21"/>
  <c r="AC164" i="21" s="1"/>
  <c r="AG150" i="21"/>
  <c r="AG195" i="21" s="1"/>
  <c r="AY129" i="21"/>
  <c r="AY174" i="21" s="1"/>
  <c r="AR120" i="21"/>
  <c r="AR165" i="21" s="1"/>
  <c r="AK113" i="21"/>
  <c r="AU114" i="21"/>
  <c r="AS115" i="21"/>
  <c r="AX114" i="21"/>
  <c r="AB123" i="21"/>
  <c r="AI121" i="21"/>
  <c r="AI150" i="21"/>
  <c r="AI195" i="21" s="1"/>
  <c r="AH116" i="21"/>
  <c r="AJ119" i="21"/>
  <c r="AJ164" i="21" s="1"/>
  <c r="BS136" i="21"/>
  <c r="BS181" i="21" s="1"/>
  <c r="AJ121" i="21"/>
  <c r="BG120" i="21"/>
  <c r="BG165" i="21" s="1"/>
  <c r="AB137" i="21"/>
  <c r="AB182" i="21" s="1"/>
  <c r="AA213" i="21"/>
  <c r="AA250" i="21" s="1"/>
  <c r="AZ212" i="21"/>
  <c r="AZ249" i="21" s="1"/>
  <c r="BR206" i="21"/>
  <c r="BR243" i="21" s="1"/>
  <c r="BT213" i="21"/>
  <c r="BT250" i="21" s="1"/>
  <c r="BO214" i="21"/>
  <c r="BO251" i="21" s="1"/>
  <c r="AH126" i="21"/>
  <c r="AH171" i="21" s="1"/>
  <c r="BR208" i="21"/>
  <c r="BR245" i="21" s="1"/>
  <c r="AF123" i="21"/>
  <c r="AY210" i="21"/>
  <c r="AY247" i="21" s="1"/>
  <c r="BJ212" i="21"/>
  <c r="BJ249" i="21" s="1"/>
  <c r="AL121" i="21"/>
  <c r="BJ127" i="21"/>
  <c r="BJ172" i="21" s="1"/>
  <c r="AN128" i="21"/>
  <c r="AQ128" i="21"/>
  <c r="BR131" i="21"/>
  <c r="BR176" i="21" s="1"/>
  <c r="BS121" i="21"/>
  <c r="BC142" i="21"/>
  <c r="BC187" i="21" s="1"/>
  <c r="BE148" i="21"/>
  <c r="BE193" i="21" s="1"/>
  <c r="AM131" i="21"/>
  <c r="AM176" i="21" s="1"/>
  <c r="AX130" i="21"/>
  <c r="AX175" i="21" s="1"/>
  <c r="BK131" i="21"/>
  <c r="BK176" i="21" s="1"/>
  <c r="AU150" i="21"/>
  <c r="AU195" i="21" s="1"/>
  <c r="AY121" i="21"/>
  <c r="BQ128" i="21"/>
  <c r="BG145" i="21"/>
  <c r="BG190" i="21" s="1"/>
  <c r="AW150" i="21"/>
  <c r="AW195" i="21" s="1"/>
  <c r="AP120" i="21"/>
  <c r="AP165" i="21" s="1"/>
  <c r="BJ134" i="21"/>
  <c r="BJ179" i="21" s="1"/>
  <c r="AZ152" i="21"/>
  <c r="AZ197" i="21" s="1"/>
  <c r="BF140" i="21"/>
  <c r="AZ119" i="21"/>
  <c r="AZ164" i="21" s="1"/>
  <c r="BB151" i="21"/>
  <c r="BB196" i="21" s="1"/>
  <c r="BD121" i="21"/>
  <c r="BG131" i="21"/>
  <c r="BG176" i="21" s="1"/>
  <c r="AQ135" i="21"/>
  <c r="AQ180" i="21" s="1"/>
  <c r="BR112" i="21"/>
  <c r="AX112" i="21"/>
  <c r="AX153" i="21"/>
  <c r="AX198" i="21" s="1"/>
  <c r="AN120" i="21"/>
  <c r="AN165" i="21" s="1"/>
  <c r="BA120" i="21"/>
  <c r="BA165" i="21" s="1"/>
  <c r="BA129" i="21"/>
  <c r="BA174" i="21" s="1"/>
  <c r="AQ137" i="21"/>
  <c r="AQ182" i="21" s="1"/>
  <c r="BS139" i="21"/>
  <c r="BS184" i="21" s="1"/>
  <c r="AL136" i="21"/>
  <c r="AL181" i="21" s="1"/>
  <c r="AN116" i="21"/>
  <c r="BI114" i="21"/>
  <c r="BD115" i="21"/>
  <c r="BQ114" i="21"/>
  <c r="AD123" i="21"/>
  <c r="AA128" i="21"/>
  <c r="AB112" i="21"/>
  <c r="AH139" i="21"/>
  <c r="AH184" i="21" s="1"/>
  <c r="AG149" i="21"/>
  <c r="AG194" i="21" s="1"/>
  <c r="BM116" i="21"/>
  <c r="AV114" i="21"/>
  <c r="AF137" i="21"/>
  <c r="AF182" i="21" s="1"/>
  <c r="BG137" i="21"/>
  <c r="BG182" i="21" s="1"/>
  <c r="BU148" i="21"/>
  <c r="BU193" i="21" s="1"/>
  <c r="AF115" i="21"/>
  <c r="BS115" i="21"/>
  <c r="AC116" i="21"/>
  <c r="BD113" i="21"/>
  <c r="AJ148" i="21"/>
  <c r="AJ193" i="21" s="1"/>
  <c r="AC153" i="21"/>
  <c r="AC198" i="21" s="1"/>
  <c r="BT113" i="21"/>
  <c r="BU136" i="21"/>
  <c r="BU181" i="21" s="1"/>
  <c r="AO153" i="21"/>
  <c r="AO198" i="21" s="1"/>
  <c r="AZ148" i="21"/>
  <c r="AZ193" i="21" s="1"/>
  <c r="BC148" i="21"/>
  <c r="BC193" i="21" s="1"/>
  <c r="AX113" i="21"/>
  <c r="AE116" i="21"/>
  <c r="BG114" i="21"/>
  <c r="AZ116" i="21"/>
  <c r="AG137" i="21"/>
  <c r="AG182" i="21" s="1"/>
  <c r="AJ112" i="21"/>
  <c r="AJ136" i="21"/>
  <c r="AJ181" i="21" s="1"/>
  <c r="AH138" i="21"/>
  <c r="AH183" i="21" s="1"/>
  <c r="AC131" i="21"/>
  <c r="AC176" i="21" s="1"/>
  <c r="BB142" i="21"/>
  <c r="BB187" i="21" s="1"/>
  <c r="BU116" i="21"/>
  <c r="AF120" i="21"/>
  <c r="AF165" i="21" s="1"/>
  <c r="AF140" i="21"/>
  <c r="BD148" i="21"/>
  <c r="BD193" i="21" s="1"/>
  <c r="AF112" i="21"/>
  <c r="BQ148" i="21"/>
  <c r="BQ193" i="21" s="1"/>
  <c r="AK130" i="21"/>
  <c r="AK175" i="21" s="1"/>
  <c r="AT148" i="21"/>
  <c r="AT193" i="21" s="1"/>
  <c r="BE116" i="21"/>
  <c r="AA147" i="21"/>
  <c r="AB146" i="21"/>
  <c r="AB191" i="21" s="1"/>
  <c r="BU208" i="21"/>
  <c r="BU245" i="21" s="1"/>
  <c r="AF119" i="21"/>
  <c r="AF164" i="21" s="1"/>
  <c r="AE137" i="21"/>
  <c r="AE182" i="21" s="1"/>
  <c r="AE210" i="21"/>
  <c r="AE247" i="21" s="1"/>
  <c r="AJ131" i="21"/>
  <c r="AJ176" i="21" s="1"/>
  <c r="AN136" i="21"/>
  <c r="AN181" i="21" s="1"/>
  <c r="AW148" i="21"/>
  <c r="AW193" i="21" s="1"/>
  <c r="BT129" i="21"/>
  <c r="BT174" i="21" s="1"/>
  <c r="AT129" i="21"/>
  <c r="AT174" i="21" s="1"/>
  <c r="AV113" i="21"/>
  <c r="AE113" i="21"/>
  <c r="AJ114" i="21"/>
  <c r="AD113" i="21"/>
  <c r="AE149" i="21"/>
  <c r="AE194" i="21" s="1"/>
  <c r="AE145" i="21"/>
  <c r="AE190" i="21" s="1"/>
  <c r="AD139" i="21"/>
  <c r="AD184" i="21" s="1"/>
  <c r="BQ153" i="21"/>
  <c r="BQ198" i="21" s="1"/>
  <c r="AQ126" i="21"/>
  <c r="AQ171" i="21" s="1"/>
  <c r="BO142" i="21"/>
  <c r="BO187" i="21" s="1"/>
  <c r="AH147" i="21"/>
  <c r="AH192" i="21" s="1"/>
  <c r="AB130" i="21"/>
  <c r="AB175" i="21" s="1"/>
  <c r="BE113" i="21"/>
  <c r="AW113" i="21"/>
  <c r="AC113" i="21"/>
  <c r="AJ153" i="21"/>
  <c r="AJ198" i="21" s="1"/>
  <c r="AH145" i="21"/>
  <c r="AH190" i="21" s="1"/>
  <c r="AF138" i="21"/>
  <c r="AF183" i="21" s="1"/>
  <c r="AK151" i="21"/>
  <c r="AK196" i="21" s="1"/>
  <c r="AY136" i="21"/>
  <c r="AY181" i="21" s="1"/>
  <c r="AZ142" i="21"/>
  <c r="AZ187" i="21" s="1"/>
  <c r="BG136" i="21"/>
  <c r="BG181" i="21" s="1"/>
  <c r="AH114" i="21"/>
  <c r="AY114" i="21"/>
  <c r="AD130" i="21"/>
  <c r="AD175" i="21" s="1"/>
  <c r="AB152" i="21"/>
  <c r="AB197" i="21" s="1"/>
  <c r="AF130" i="21"/>
  <c r="AF175" i="21" s="1"/>
  <c r="AA153" i="21"/>
  <c r="AF145" i="21"/>
  <c r="AF190" i="21" s="1"/>
  <c r="AE152" i="21"/>
  <c r="AE197" i="21" s="1"/>
  <c r="BJ153" i="21"/>
  <c r="BJ198" i="21" s="1"/>
  <c r="AU137" i="21"/>
  <c r="AU182" i="21" s="1"/>
  <c r="BA134" i="21"/>
  <c r="BA179" i="21" s="1"/>
  <c r="BF113" i="21"/>
  <c r="AG115" i="21"/>
  <c r="AI141" i="21"/>
  <c r="AI186" i="21" s="1"/>
  <c r="AK129" i="21"/>
  <c r="AK174" i="21" s="1"/>
  <c r="BU113" i="21"/>
  <c r="BO115" i="21"/>
  <c r="AB145" i="21"/>
  <c r="AB190" i="21" s="1"/>
  <c r="AK135" i="21"/>
  <c r="AK180" i="21" s="1"/>
  <c r="AX142" i="21"/>
  <c r="AX187" i="21" s="1"/>
  <c r="BH114" i="21"/>
  <c r="BA148" i="21"/>
  <c r="BA193" i="21" s="1"/>
  <c r="AS116" i="21"/>
  <c r="AM114" i="21"/>
  <c r="AQ136" i="21"/>
  <c r="AQ181" i="21" s="1"/>
  <c r="AY139" i="21"/>
  <c r="AY184" i="21" s="1"/>
  <c r="AT114" i="21"/>
  <c r="BJ136" i="21"/>
  <c r="BJ181" i="21" s="1"/>
  <c r="BM114" i="21"/>
  <c r="AK150" i="21"/>
  <c r="AK195" i="21" s="1"/>
  <c r="BF208" i="21"/>
  <c r="BF245" i="21" s="1"/>
  <c r="AA140" i="21"/>
  <c r="BF206" i="21"/>
  <c r="BF243" i="21" s="1"/>
  <c r="AJ127" i="21"/>
  <c r="AJ172" i="21" s="1"/>
  <c r="AA134" i="21"/>
  <c r="AB212" i="21"/>
  <c r="AB249" i="21" s="1"/>
  <c r="AB211" i="21"/>
  <c r="AB248" i="21" s="1"/>
  <c r="AO146" i="21"/>
  <c r="AO191" i="21" s="1"/>
  <c r="BH119" i="21"/>
  <c r="BH164" i="21" s="1"/>
  <c r="BJ128" i="21"/>
  <c r="BJ130" i="21"/>
  <c r="BJ175" i="21" s="1"/>
  <c r="AU134" i="21"/>
  <c r="AU179" i="21" s="1"/>
  <c r="BT112" i="21"/>
  <c r="AX129" i="21"/>
  <c r="AX174" i="21" s="1"/>
  <c r="BM134" i="21"/>
  <c r="BM179" i="21" s="1"/>
  <c r="BF115" i="21"/>
  <c r="BM146" i="21"/>
  <c r="BM191" i="21" s="1"/>
  <c r="AS122" i="21"/>
  <c r="AS167" i="21" s="1"/>
  <c r="BR151" i="21"/>
  <c r="BR196" i="21" s="1"/>
  <c r="BG135" i="21"/>
  <c r="BG180" i="21" s="1"/>
  <c r="BT145" i="21"/>
  <c r="BT190" i="21" s="1"/>
  <c r="AT112" i="21"/>
  <c r="BJ135" i="21"/>
  <c r="BJ180" i="21" s="1"/>
  <c r="BG153" i="21"/>
  <c r="BG198" i="21" s="1"/>
  <c r="BP135" i="21"/>
  <c r="BP180" i="21" s="1"/>
  <c r="BP150" i="21"/>
  <c r="BP195" i="21" s="1"/>
  <c r="BA138" i="21"/>
  <c r="BA183" i="21" s="1"/>
  <c r="AL137" i="21"/>
  <c r="AL182" i="21" s="1"/>
  <c r="BD120" i="21"/>
  <c r="BD165" i="21" s="1"/>
  <c r="BR153" i="21"/>
  <c r="BR198" i="21" s="1"/>
  <c r="BO136" i="21"/>
  <c r="BO181" i="21" s="1"/>
  <c r="BU140" i="21"/>
  <c r="BU185" i="21" s="1"/>
  <c r="AX140" i="21"/>
  <c r="AS149" i="21"/>
  <c r="AS194" i="21" s="1"/>
  <c r="BJ145" i="21"/>
  <c r="BJ190" i="21" s="1"/>
  <c r="AS134" i="21"/>
  <c r="AS179" i="21" s="1"/>
  <c r="BL126" i="21"/>
  <c r="BL171" i="21" s="1"/>
  <c r="BP129" i="21"/>
  <c r="BP174" i="21" s="1"/>
  <c r="AY134" i="21"/>
  <c r="AY179" i="21" s="1"/>
  <c r="BJ142" i="21"/>
  <c r="BJ187" i="21" s="1"/>
  <c r="AX148" i="21"/>
  <c r="AX193" i="21" s="1"/>
  <c r="AX120" i="21"/>
  <c r="AX165" i="21" s="1"/>
  <c r="BK113" i="21"/>
  <c r="AK149" i="21"/>
  <c r="AK194" i="21" s="1"/>
  <c r="AC141" i="21"/>
  <c r="AC186" i="21" s="1"/>
  <c r="AU113" i="21"/>
  <c r="AI116" i="21"/>
  <c r="AH122" i="21"/>
  <c r="AH167" i="21" s="1"/>
  <c r="AI135" i="21"/>
  <c r="AI180" i="21" s="1"/>
  <c r="AD129" i="21"/>
  <c r="AD174" i="21" s="1"/>
  <c r="AF126" i="21"/>
  <c r="AF171" i="21" s="1"/>
  <c r="AK153" i="21"/>
  <c r="AK198" i="21" s="1"/>
  <c r="BS129" i="21"/>
  <c r="BS174" i="21" s="1"/>
  <c r="AX137" i="21"/>
  <c r="AX182" i="21" s="1"/>
  <c r="BD126" i="21"/>
  <c r="BD171" i="21" s="1"/>
  <c r="BA114" i="21"/>
  <c r="AR113" i="21"/>
  <c r="BI115" i="21"/>
  <c r="AE129" i="21"/>
  <c r="AE174" i="21" s="1"/>
  <c r="AD120" i="21"/>
  <c r="AD165" i="21" s="1"/>
  <c r="AH142" i="21"/>
  <c r="AH187" i="21" s="1"/>
  <c r="AI153" i="21"/>
  <c r="AI198" i="21" s="1"/>
  <c r="BU134" i="21"/>
  <c r="BU179" i="21" s="1"/>
  <c r="AX139" i="21"/>
  <c r="AX184" i="21" s="1"/>
  <c r="BB120" i="21"/>
  <c r="BB165" i="21" s="1"/>
  <c r="BN113" i="21"/>
  <c r="AC149" i="21"/>
  <c r="AC194" i="21" s="1"/>
  <c r="AG134" i="21"/>
  <c r="AG179" i="21" s="1"/>
  <c r="AZ114" i="21"/>
  <c r="AD127" i="21"/>
  <c r="AD172" i="21" s="1"/>
  <c r="BQ126" i="21"/>
  <c r="BQ171" i="21" s="1"/>
  <c r="BP139" i="21"/>
  <c r="BP184" i="21" s="1"/>
  <c r="AK136" i="21"/>
  <c r="AK181" i="21" s="1"/>
  <c r="AB114" i="21"/>
  <c r="AE115" i="21"/>
  <c r="AS113" i="21"/>
  <c r="AA121" i="21"/>
  <c r="AG139" i="21"/>
  <c r="AG184" i="21" s="1"/>
  <c r="AP148" i="21"/>
  <c r="AP193" i="21" s="1"/>
  <c r="AM126" i="21"/>
  <c r="AM171" i="21" s="1"/>
  <c r="AE114" i="21"/>
  <c r="AT142" i="21"/>
  <c r="AT187" i="21" s="1"/>
  <c r="AQ206" i="21"/>
  <c r="AQ243" i="21" s="1"/>
  <c r="BK208" i="21"/>
  <c r="BK245" i="21" s="1"/>
  <c r="AD141" i="21"/>
  <c r="AD186" i="21" s="1"/>
  <c r="BE214" i="21"/>
  <c r="BE251" i="21" s="1"/>
  <c r="AA212" i="21"/>
  <c r="AA249" i="21" s="1"/>
  <c r="AI214" i="21"/>
  <c r="AI251" i="21" s="1"/>
  <c r="BC206" i="21"/>
  <c r="BC243" i="21" s="1"/>
  <c r="BR212" i="21"/>
  <c r="BR249" i="21" s="1"/>
  <c r="AQ214" i="21"/>
  <c r="AQ251" i="21" s="1"/>
  <c r="AZ211" i="21"/>
  <c r="AZ248" i="21" s="1"/>
  <c r="BH121" i="21"/>
  <c r="BN121" i="21"/>
  <c r="AW135" i="21"/>
  <c r="AW180" i="21" s="1"/>
  <c r="BH112" i="21"/>
  <c r="BR134" i="21"/>
  <c r="BR179" i="21" s="1"/>
  <c r="BB148" i="21"/>
  <c r="BB193" i="21" s="1"/>
  <c r="BN129" i="21"/>
  <c r="BN174" i="21" s="1"/>
  <c r="BI129" i="21"/>
  <c r="BI174" i="21" s="1"/>
  <c r="AY122" i="21"/>
  <c r="AR146" i="21"/>
  <c r="AR191" i="21" s="1"/>
  <c r="AZ127" i="21"/>
  <c r="AZ172" i="21" s="1"/>
  <c r="AN151" i="21"/>
  <c r="AN196" i="21" s="1"/>
  <c r="BA128" i="21"/>
  <c r="BB145" i="21"/>
  <c r="BB190" i="21" s="1"/>
  <c r="BA130" i="21"/>
  <c r="BA175" i="21" s="1"/>
  <c r="BT150" i="21"/>
  <c r="BT195" i="21" s="1"/>
  <c r="AL128" i="21"/>
  <c r="BF153" i="21"/>
  <c r="BF198" i="21" s="1"/>
  <c r="BL142" i="21"/>
  <c r="BL187" i="21" s="1"/>
  <c r="BB137" i="21"/>
  <c r="BB182" i="21" s="1"/>
  <c r="BU137" i="21"/>
  <c r="BU182" i="21" s="1"/>
  <c r="AU141" i="21"/>
  <c r="AU186" i="21" s="1"/>
  <c r="BC151" i="21"/>
  <c r="BC196" i="21" s="1"/>
  <c r="BT207" i="21"/>
  <c r="BT244" i="21" s="1"/>
  <c r="AY207" i="21"/>
  <c r="AY244" i="21" s="1"/>
  <c r="BC123" i="21"/>
  <c r="BL150" i="21"/>
  <c r="BL195" i="21" s="1"/>
  <c r="BK121" i="21"/>
  <c r="BB149" i="21"/>
  <c r="BB194" i="21" s="1"/>
  <c r="AX135" i="21"/>
  <c r="AX180" i="21" s="1"/>
  <c r="BB131" i="21"/>
  <c r="BB176" i="21" s="1"/>
  <c r="BG134" i="21"/>
  <c r="BG179" i="21" s="1"/>
  <c r="BK129" i="21"/>
  <c r="BK174" i="21" s="1"/>
  <c r="AQ129" i="21"/>
  <c r="AQ174" i="21" s="1"/>
  <c r="BE134" i="21"/>
  <c r="BE179" i="21" s="1"/>
  <c r="BU139" i="21"/>
  <c r="BU184" i="21" s="1"/>
  <c r="BS137" i="21"/>
  <c r="BS182" i="21" s="1"/>
  <c r="BH142" i="21"/>
  <c r="BH187" i="21" s="1"/>
  <c r="AE130" i="21"/>
  <c r="AE175" i="21" s="1"/>
  <c r="BN114" i="21"/>
  <c r="AG152" i="21"/>
  <c r="AG197" i="21" s="1"/>
  <c r="AJ120" i="21"/>
  <c r="AJ165" i="21" s="1"/>
  <c r="AA131" i="21"/>
  <c r="BL148" i="21"/>
  <c r="BL193" i="21" s="1"/>
  <c r="AN126" i="21"/>
  <c r="AN171" i="21" s="1"/>
  <c r="BK139" i="21"/>
  <c r="BK184" i="21" s="1"/>
  <c r="AO120" i="21"/>
  <c r="AO165" i="21" s="1"/>
  <c r="AK152" i="21"/>
  <c r="AK197" i="21" s="1"/>
  <c r="BK116" i="21"/>
  <c r="AC130" i="21"/>
  <c r="AC175" i="21" s="1"/>
  <c r="BB113" i="21"/>
  <c r="AB127" i="21"/>
  <c r="AB172" i="21" s="1"/>
  <c r="AF131" i="21"/>
  <c r="AF176" i="21" s="1"/>
  <c r="BP148" i="21"/>
  <c r="BP193" i="21" s="1"/>
  <c r="BO126" i="21"/>
  <c r="BO171" i="21" s="1"/>
  <c r="AZ120" i="21"/>
  <c r="AZ165" i="21" s="1"/>
  <c r="AL114" i="21"/>
  <c r="AD148" i="21"/>
  <c r="AD193" i="21" s="1"/>
  <c r="AA150" i="21"/>
  <c r="AY153" i="21"/>
  <c r="AY198" i="21" s="1"/>
  <c r="BP114" i="21"/>
  <c r="AB113" i="21"/>
  <c r="AY115" i="21"/>
  <c r="AK112" i="21"/>
  <c r="BJ150" i="21"/>
  <c r="BJ195" i="21" s="1"/>
  <c r="AG114" i="21"/>
  <c r="BA116" i="21"/>
  <c r="AD114" i="21"/>
  <c r="BS113" i="21"/>
  <c r="AC146" i="21"/>
  <c r="AC191" i="21" s="1"/>
  <c r="AG147" i="21"/>
  <c r="AG192" i="21" s="1"/>
  <c r="AF116" i="21"/>
  <c r="AH148" i="21"/>
  <c r="AH193" i="21" s="1"/>
  <c r="AM150" i="21"/>
  <c r="AM195" i="21" s="1"/>
  <c r="BB213" i="21"/>
  <c r="BB250" i="21" s="1"/>
  <c r="AR210" i="21"/>
  <c r="AR247" i="21" s="1"/>
  <c r="BN211" i="21"/>
  <c r="BN248" i="21" s="1"/>
  <c r="BQ209" i="21"/>
  <c r="BQ246" i="21" s="1"/>
  <c r="BU211" i="21"/>
  <c r="BU248" i="21" s="1"/>
  <c r="BE211" i="21"/>
  <c r="BE248" i="21" s="1"/>
  <c r="BG209" i="21"/>
  <c r="BG246" i="21" s="1"/>
  <c r="BQ121" i="21"/>
  <c r="BF128" i="21"/>
  <c r="AW131" i="21"/>
  <c r="AW176" i="21" s="1"/>
  <c r="BU129" i="21"/>
  <c r="BU174" i="21" s="1"/>
  <c r="AV120" i="21"/>
  <c r="AV165" i="21" s="1"/>
  <c r="BU153" i="21"/>
  <c r="BU198" i="21" s="1"/>
  <c r="BR148" i="21"/>
  <c r="BR193" i="21" s="1"/>
  <c r="BQ129" i="21"/>
  <c r="BQ174" i="21" s="1"/>
  <c r="AS147" i="21"/>
  <c r="AS192" i="21" s="1"/>
  <c r="BD122" i="21"/>
  <c r="BD167" i="21" s="1"/>
  <c r="AP127" i="21"/>
  <c r="AP172" i="21" s="1"/>
  <c r="BI127" i="21"/>
  <c r="BI172" i="21" s="1"/>
  <c r="AS112" i="21"/>
  <c r="BN120" i="21"/>
  <c r="BN165" i="21" s="1"/>
  <c r="BF145" i="21"/>
  <c r="BF190" i="21" s="1"/>
  <c r="BH123" i="21"/>
  <c r="BL145" i="21"/>
  <c r="BL190" i="21" s="1"/>
  <c r="AY150" i="21"/>
  <c r="AY195" i="21" s="1"/>
  <c r="BO121" i="21"/>
  <c r="BP293" i="21" s="1"/>
  <c r="BC135" i="21"/>
  <c r="BC180" i="21" s="1"/>
  <c r="BE126" i="21"/>
  <c r="BE171" i="21" s="1"/>
  <c r="BJ120" i="21"/>
  <c r="BJ165" i="21" s="1"/>
  <c r="AQ134" i="21"/>
  <c r="AQ179" i="21" s="1"/>
  <c r="AO134" i="21"/>
  <c r="AO179" i="21" s="1"/>
  <c r="BN137" i="21"/>
  <c r="BN182" i="21" s="1"/>
  <c r="BS149" i="21"/>
  <c r="BS194" i="21" s="1"/>
  <c r="BE202" i="21"/>
  <c r="AU284" i="21" s="1"/>
  <c r="AU151" i="21"/>
  <c r="AU196" i="21" s="1"/>
  <c r="AQ140" i="21"/>
  <c r="BA140" i="21"/>
  <c r="AR126" i="21"/>
  <c r="AR171" i="21" s="1"/>
  <c r="AQ138" i="21"/>
  <c r="AQ183" i="21" s="1"/>
  <c r="AZ121" i="21"/>
  <c r="AY128" i="21"/>
  <c r="BQ139" i="21"/>
  <c r="BQ184" i="21" s="1"/>
  <c r="BC153" i="21"/>
  <c r="BC198" i="21" s="1"/>
  <c r="BA153" i="21"/>
  <c r="BA198" i="21" s="1"/>
  <c r="BJ129" i="21"/>
  <c r="BJ174" i="21" s="1"/>
  <c r="BE139" i="21"/>
  <c r="BE184" i="21" s="1"/>
  <c r="BT142" i="21"/>
  <c r="BT187" i="21" s="1"/>
  <c r="AR115" i="21"/>
  <c r="BT116" i="21"/>
  <c r="AC127" i="21"/>
  <c r="AC172" i="21" s="1"/>
  <c r="AW116" i="21"/>
  <c r="BL114" i="21"/>
  <c r="AP116" i="21"/>
  <c r="AA142" i="21"/>
  <c r="AG121" i="21"/>
  <c r="AE146" i="21"/>
  <c r="AE191" i="21" s="1"/>
  <c r="AJ138" i="21"/>
  <c r="AJ183" i="21" s="1"/>
  <c r="AD151" i="21"/>
  <c r="AD196" i="21" s="1"/>
  <c r="AE123" i="21"/>
  <c r="AY137" i="21"/>
  <c r="AY182" i="21" s="1"/>
  <c r="BQ115" i="21"/>
  <c r="AW114" i="21"/>
  <c r="AX115" i="21"/>
  <c r="AP114" i="21"/>
  <c r="AA112" i="21"/>
  <c r="AI128" i="21"/>
  <c r="AM134" i="21"/>
  <c r="AM179" i="21" s="1"/>
  <c r="BC139" i="21"/>
  <c r="BC184" i="21" s="1"/>
  <c r="BK128" i="21"/>
  <c r="BQ142" i="21"/>
  <c r="BQ187" i="21" s="1"/>
  <c r="AW142" i="21"/>
  <c r="AW187" i="21" s="1"/>
  <c r="BQ137" i="21"/>
  <c r="BQ182" i="21" s="1"/>
  <c r="BP116" i="21"/>
  <c r="AL113" i="21"/>
  <c r="BP115" i="21"/>
  <c r="AM113" i="21"/>
  <c r="AG126" i="21"/>
  <c r="AG171" i="21" s="1"/>
  <c r="AE136" i="21"/>
  <c r="AE181" i="21" s="1"/>
  <c r="AB122" i="21"/>
  <c r="AB167" i="21" s="1"/>
  <c r="AP136" i="21"/>
  <c r="AP181" i="21" s="1"/>
  <c r="AO126" i="21"/>
  <c r="AO171" i="21" s="1"/>
  <c r="BT115" i="21"/>
  <c r="AG113" i="21"/>
  <c r="AC129" i="21"/>
  <c r="AC174" i="21" s="1"/>
  <c r="AK147" i="21"/>
  <c r="AK192" i="21" s="1"/>
  <c r="AD135" i="21"/>
  <c r="AD180" i="21" s="1"/>
  <c r="AB120" i="21"/>
  <c r="AB165" i="21" s="1"/>
  <c r="AE134" i="21"/>
  <c r="AE179" i="21" s="1"/>
  <c r="AB150" i="21"/>
  <c r="AB195" i="21" s="1"/>
  <c r="BG113" i="21"/>
  <c r="AZ113" i="21"/>
  <c r="AC115" i="21"/>
  <c r="AC139" i="21"/>
  <c r="AC184" i="21" s="1"/>
  <c r="BC113" i="21"/>
  <c r="AJ130" i="21"/>
  <c r="AJ175" i="21" s="1"/>
  <c r="AX210" i="21"/>
  <c r="AX247" i="21" s="1"/>
  <c r="AE206" i="21"/>
  <c r="AE243" i="21" s="1"/>
  <c r="BH214" i="21"/>
  <c r="BH251" i="21" s="1"/>
  <c r="AZ210" i="21"/>
  <c r="AZ247" i="21" s="1"/>
  <c r="AV212" i="21"/>
  <c r="AV249" i="21" s="1"/>
  <c r="BR214" i="21"/>
  <c r="BR251" i="21" s="1"/>
  <c r="BP211" i="21"/>
  <c r="BP248" i="21" s="1"/>
  <c r="BU119" i="21"/>
  <c r="BU164" i="21" s="1"/>
  <c r="BU150" i="21"/>
  <c r="BU195" i="21" s="1"/>
  <c r="BI141" i="21"/>
  <c r="BI186" i="21" s="1"/>
  <c r="BH141" i="21"/>
  <c r="BH186" i="21" s="1"/>
  <c r="BH135" i="21"/>
  <c r="BH180" i="21" s="1"/>
  <c r="AS135" i="21"/>
  <c r="AS180" i="21" s="1"/>
  <c r="AS150" i="21"/>
  <c r="AS195" i="21" s="1"/>
  <c r="BO130" i="21"/>
  <c r="BO175" i="21" s="1"/>
  <c r="BE128" i="21"/>
  <c r="BM153" i="21"/>
  <c r="BM198" i="21" s="1"/>
  <c r="AW134" i="21"/>
  <c r="AW179" i="21" s="1"/>
  <c r="BM148" i="21"/>
  <c r="BM193" i="21" s="1"/>
  <c r="BL146" i="21"/>
  <c r="BL191" i="21" s="1"/>
  <c r="AP202" i="21"/>
  <c r="BP140" i="21"/>
  <c r="BJ122" i="21"/>
  <c r="BJ167" i="21" s="1"/>
  <c r="BJ121" i="21"/>
  <c r="BP130" i="21"/>
  <c r="BP175" i="21" s="1"/>
  <c r="AP112" i="21"/>
  <c r="BM128" i="21"/>
  <c r="AQ121" i="21"/>
  <c r="BE121" i="21"/>
  <c r="AU130" i="21"/>
  <c r="AU175" i="21" s="1"/>
  <c r="AX128" i="21"/>
  <c r="AY145" i="21"/>
  <c r="AY190" i="21" s="1"/>
  <c r="BI153" i="21"/>
  <c r="BI198" i="21" s="1"/>
  <c r="AM153" i="21"/>
  <c r="AM198" i="21" s="1"/>
  <c r="AS202" i="21"/>
  <c r="BT147" i="21"/>
  <c r="BT192" i="21" s="1"/>
  <c r="BT127" i="21"/>
  <c r="BT172" i="21" s="1"/>
  <c r="BC119" i="21"/>
  <c r="BC164" i="21" s="1"/>
  <c r="AR123" i="21"/>
  <c r="BU131" i="21"/>
  <c r="BU176" i="21" s="1"/>
  <c r="BR123" i="21"/>
  <c r="AP130" i="21"/>
  <c r="AP175" i="21" s="1"/>
  <c r="AO138" i="21"/>
  <c r="AO183" i="21" s="1"/>
  <c r="AL123" i="21"/>
  <c r="AL129" i="21"/>
  <c r="AL174" i="21" s="1"/>
  <c r="AU148" i="21"/>
  <c r="AU193" i="21" s="1"/>
  <c r="AM136" i="21"/>
  <c r="AM181" i="21" s="1"/>
  <c r="BN148" i="21"/>
  <c r="BN193" i="21" s="1"/>
  <c r="AY126" i="21"/>
  <c r="AY171" i="21" s="1"/>
  <c r="AN139" i="21"/>
  <c r="AN184" i="21" s="1"/>
  <c r="BJ139" i="21"/>
  <c r="BJ184" i="21" s="1"/>
  <c r="BK114" i="21"/>
  <c r="AP113" i="21"/>
  <c r="AH112" i="21"/>
  <c r="AJ141" i="21"/>
  <c r="AJ186" i="21" s="1"/>
  <c r="AD136" i="21"/>
  <c r="AD181" i="21" s="1"/>
  <c r="AA138" i="21"/>
  <c r="AU129" i="21"/>
  <c r="AU174" i="21" s="1"/>
  <c r="BI136" i="21"/>
  <c r="BI181" i="21" s="1"/>
  <c r="AG116" i="21"/>
  <c r="AU115" i="21"/>
  <c r="BC115" i="21"/>
  <c r="AD126" i="21"/>
  <c r="AD171" i="21" s="1"/>
  <c r="AI127" i="21"/>
  <c r="AI172" i="21" s="1"/>
  <c r="AM139" i="21"/>
  <c r="AM184" i="21" s="1"/>
  <c r="AR139" i="21"/>
  <c r="AR184" i="21" s="1"/>
  <c r="BJ115" i="21"/>
  <c r="BB114" i="21"/>
  <c r="BU114" i="21"/>
  <c r="AA148" i="21"/>
  <c r="AH129" i="21"/>
  <c r="AH174" i="21" s="1"/>
  <c r="AC126" i="21"/>
  <c r="AC171" i="21" s="1"/>
  <c r="BI139" i="21"/>
  <c r="BI184" i="21" s="1"/>
  <c r="BR116" i="21"/>
  <c r="BJ114" i="21"/>
  <c r="AC123" i="21"/>
  <c r="AF128" i="21"/>
  <c r="AJ150" i="21"/>
  <c r="AJ195" i="21" s="1"/>
  <c r="AB153" i="21"/>
  <c r="AB198" i="21" s="1"/>
  <c r="AI140" i="21"/>
  <c r="AD152" i="21"/>
  <c r="AD197" i="21" s="1"/>
  <c r="AS148" i="21"/>
  <c r="AS193" i="21" s="1"/>
  <c r="AV115" i="21"/>
  <c r="AH131" i="21"/>
  <c r="AH176" i="21" s="1"/>
  <c r="AG122" i="21"/>
  <c r="AG167" i="21" s="1"/>
  <c r="AH149" i="21"/>
  <c r="AH194" i="21" s="1"/>
  <c r="AX208" i="21"/>
  <c r="AX245" i="21" s="1"/>
  <c r="BT209" i="21"/>
  <c r="BT246" i="21" s="1"/>
  <c r="AX209" i="21"/>
  <c r="AX246" i="21" s="1"/>
  <c r="BQ212" i="21"/>
  <c r="BQ249" i="21" s="1"/>
  <c r="BB211" i="21"/>
  <c r="BB248" i="21" s="1"/>
  <c r="AP209" i="21"/>
  <c r="AP246" i="21" s="1"/>
  <c r="BE210" i="21"/>
  <c r="BE247" i="21" s="1"/>
  <c r="BN208" i="21"/>
  <c r="BN245" i="21" s="1"/>
  <c r="BA206" i="21"/>
  <c r="BA243" i="21" s="1"/>
  <c r="AC137" i="21"/>
  <c r="AC182" i="21" s="1"/>
  <c r="BO148" i="21"/>
  <c r="BO193" i="21" s="1"/>
  <c r="BT126" i="21"/>
  <c r="BT171" i="21" s="1"/>
  <c r="BF126" i="21"/>
  <c r="BF171" i="21" s="1"/>
  <c r="BS148" i="21"/>
  <c r="BS193" i="21" s="1"/>
  <c r="AS139" i="21"/>
  <c r="AS184" i="21" s="1"/>
  <c r="AE147" i="21"/>
  <c r="AE192" i="21" s="1"/>
  <c r="AZ136" i="21"/>
  <c r="AZ181" i="21" s="1"/>
  <c r="BE115" i="21"/>
  <c r="AU136" i="21"/>
  <c r="AU181" i="21" s="1"/>
  <c r="AC145" i="21"/>
  <c r="AC190" i="21" s="1"/>
  <c r="AG148" i="21"/>
  <c r="AG193" i="21" s="1"/>
  <c r="AK137" i="21"/>
  <c r="AK182" i="21" s="1"/>
  <c r="BO153" i="21"/>
  <c r="BO198" i="21" s="1"/>
  <c r="BN134" i="21"/>
  <c r="BN179" i="21" s="1"/>
  <c r="AS137" i="21"/>
  <c r="AS182" i="21" s="1"/>
  <c r="BR142" i="21"/>
  <c r="BR187" i="21" s="1"/>
  <c r="AJ113" i="21"/>
  <c r="AI129" i="21"/>
  <c r="AI174" i="21" s="1"/>
  <c r="AB128" i="21"/>
  <c r="AD138" i="21"/>
  <c r="AD183" i="21" s="1"/>
  <c r="BC150" i="21"/>
  <c r="BC195" i="21" s="1"/>
  <c r="AD116" i="21"/>
  <c r="AO113" i="21"/>
  <c r="AJ151" i="21"/>
  <c r="AJ196" i="21" s="1"/>
  <c r="AA123" i="21"/>
  <c r="AA391" i="21" s="1"/>
  <c r="AF153" i="21"/>
  <c r="AF198" i="21" s="1"/>
  <c r="BR136" i="21"/>
  <c r="BR181" i="21" s="1"/>
  <c r="AY142" i="21"/>
  <c r="AY187" i="21" s="1"/>
  <c r="AX141" i="21"/>
  <c r="AX186" i="21" s="1"/>
  <c r="AT126" i="21"/>
  <c r="AT171" i="21" s="1"/>
  <c r="BH115" i="21"/>
  <c r="BH113" i="21"/>
  <c r="AX116" i="21"/>
  <c r="AD146" i="21"/>
  <c r="AD191" i="21" s="1"/>
  <c r="AJ149" i="21"/>
  <c r="AJ194" i="21" s="1"/>
  <c r="AD131" i="21"/>
  <c r="AD176" i="21" s="1"/>
  <c r="AF141" i="21"/>
  <c r="AF186" i="21" s="1"/>
  <c r="AS206" i="21"/>
  <c r="AS243" i="21" s="1"/>
  <c r="BI208" i="21"/>
  <c r="BI245" i="21" s="1"/>
  <c r="AM213" i="21"/>
  <c r="AM250" i="21" s="1"/>
  <c r="AO209" i="21"/>
  <c r="AO246" i="21" s="1"/>
  <c r="AP206" i="21"/>
  <c r="AP243" i="21" s="1"/>
  <c r="AE207" i="21"/>
  <c r="AE244" i="21" s="1"/>
  <c r="BM210" i="21"/>
  <c r="BM247" i="21" s="1"/>
  <c r="AE202" i="21"/>
  <c r="AE236" i="21" s="1"/>
  <c r="AH120" i="21"/>
  <c r="AH165" i="21" s="1"/>
  <c r="AC214" i="21"/>
  <c r="AC251" i="21" s="1"/>
  <c r="AK206" i="21"/>
  <c r="AK243" i="21" s="1"/>
  <c r="AZ206" i="21"/>
  <c r="AZ243" i="21" s="1"/>
  <c r="AQ209" i="21"/>
  <c r="AQ246" i="21" s="1"/>
  <c r="AU208" i="21"/>
  <c r="AU245" i="21" s="1"/>
  <c r="AT211" i="21"/>
  <c r="AT248" i="21" s="1"/>
  <c r="AD202" i="21"/>
  <c r="AD224" i="21" s="1"/>
  <c r="AH153" i="21"/>
  <c r="AH198" i="21" s="1"/>
  <c r="AU212" i="21"/>
  <c r="AU249" i="21" s="1"/>
  <c r="BS211" i="21"/>
  <c r="BS248" i="21" s="1"/>
  <c r="AL213" i="21"/>
  <c r="AL250" i="21" s="1"/>
  <c r="AW208" i="21"/>
  <c r="AW245" i="21" s="1"/>
  <c r="BC208" i="21"/>
  <c r="BC245" i="21" s="1"/>
  <c r="AI210" i="21"/>
  <c r="AI247" i="21" s="1"/>
  <c r="AV214" i="21"/>
  <c r="AV251" i="21" s="1"/>
  <c r="AV211" i="21"/>
  <c r="AV248" i="21" s="1"/>
  <c r="AA206" i="21"/>
  <c r="AA243" i="21" s="1"/>
  <c r="AR209" i="21"/>
  <c r="AR246" i="21" s="1"/>
  <c r="AP210" i="21"/>
  <c r="AP247" i="21" s="1"/>
  <c r="AH123" i="21"/>
  <c r="AK131" i="21"/>
  <c r="AK176" i="21" s="1"/>
  <c r="BU210" i="21"/>
  <c r="BU247" i="21" s="1"/>
  <c r="BI214" i="21"/>
  <c r="BI251" i="21" s="1"/>
  <c r="BD208" i="21"/>
  <c r="BD245" i="21" s="1"/>
  <c r="AS212" i="21"/>
  <c r="AS249" i="21" s="1"/>
  <c r="BH211" i="21"/>
  <c r="BH248" i="21" s="1"/>
  <c r="AA139" i="21"/>
  <c r="AZ214" i="21"/>
  <c r="AZ251" i="21" s="1"/>
  <c r="BJ213" i="21"/>
  <c r="BJ250" i="21" s="1"/>
  <c r="AJ212" i="21"/>
  <c r="AJ249" i="21" s="1"/>
  <c r="AI209" i="21"/>
  <c r="AI246" i="21" s="1"/>
  <c r="BK213" i="21"/>
  <c r="BK250" i="21" s="1"/>
  <c r="AA126" i="21"/>
  <c r="BQ206" i="21"/>
  <c r="BQ243" i="21" s="1"/>
  <c r="BP209" i="21"/>
  <c r="BP246" i="21" s="1"/>
  <c r="AI211" i="21"/>
  <c r="AI248" i="21" s="1"/>
  <c r="AG209" i="21"/>
  <c r="AG246" i="21" s="1"/>
  <c r="BT208" i="21"/>
  <c r="BT245" i="21" s="1"/>
  <c r="BK211" i="21"/>
  <c r="BK248" i="21" s="1"/>
  <c r="AK209" i="21"/>
  <c r="AK246" i="21" s="1"/>
  <c r="AD206" i="21"/>
  <c r="AD243" i="21" s="1"/>
  <c r="AH208" i="21"/>
  <c r="AH245" i="21" s="1"/>
  <c r="BR213" i="21"/>
  <c r="BR250" i="21" s="1"/>
  <c r="AE153" i="21"/>
  <c r="AE198" i="21" s="1"/>
  <c r="AB119" i="21"/>
  <c r="AB164" i="21" s="1"/>
  <c r="BK137" i="21"/>
  <c r="BK182" i="21" s="1"/>
  <c r="BP142" i="21"/>
  <c r="BP187" i="21" s="1"/>
  <c r="BA115" i="21"/>
  <c r="AI114" i="21"/>
  <c r="AV116" i="21"/>
  <c r="AL116" i="21"/>
  <c r="AK115" i="21"/>
  <c r="AB126" i="21"/>
  <c r="AB171" i="21" s="1"/>
  <c r="AF151" i="21"/>
  <c r="AF196" i="21" s="1"/>
  <c r="BR129" i="21"/>
  <c r="BR174" i="21" s="1"/>
  <c r="BH120" i="21"/>
  <c r="BH165" i="21" s="1"/>
  <c r="BR139" i="21"/>
  <c r="BR184" i="21" s="1"/>
  <c r="AH146" i="21"/>
  <c r="AH191" i="21" s="1"/>
  <c r="AI142" i="21"/>
  <c r="AI187" i="21" s="1"/>
  <c r="AB121" i="21"/>
  <c r="BC116" i="21"/>
  <c r="AD142" i="21"/>
  <c r="AD187" i="21" s="1"/>
  <c r="AE148" i="21"/>
  <c r="AE193" i="21" s="1"/>
  <c r="AB140" i="21"/>
  <c r="AC128" i="21"/>
  <c r="AK139" i="21"/>
  <c r="AK184" i="21" s="1"/>
  <c r="AC121" i="21"/>
  <c r="AD119" i="21"/>
  <c r="AD164" i="21" s="1"/>
  <c r="BS150" i="21"/>
  <c r="BS195" i="21" s="1"/>
  <c r="AU142" i="21"/>
  <c r="AU187" i="21" s="1"/>
  <c r="BO116" i="21"/>
  <c r="AB115" i="21"/>
  <c r="AE138" i="21"/>
  <c r="AE183" i="21" s="1"/>
  <c r="AJ137" i="21"/>
  <c r="AJ182" i="21" s="1"/>
  <c r="AJ128" i="21"/>
  <c r="AH115" i="21"/>
  <c r="BJ113" i="21"/>
  <c r="AK145" i="21"/>
  <c r="AK190" i="21" s="1"/>
  <c r="AE122" i="21"/>
  <c r="AE167" i="21" s="1"/>
  <c r="AK134" i="21"/>
  <c r="AK179" i="21" s="1"/>
  <c r="BG214" i="21"/>
  <c r="BG251" i="21" s="1"/>
  <c r="AC209" i="21"/>
  <c r="AC246" i="21" s="1"/>
  <c r="AE209" i="21"/>
  <c r="AE246" i="21" s="1"/>
  <c r="AM211" i="21"/>
  <c r="AM248" i="21" s="1"/>
  <c r="BG211" i="21"/>
  <c r="BG248" i="21" s="1"/>
  <c r="AG202" i="21"/>
  <c r="AG217" i="21" s="1"/>
  <c r="BM213" i="21"/>
  <c r="BM250" i="21" s="1"/>
  <c r="AK212" i="21"/>
  <c r="AK249" i="21" s="1"/>
  <c r="AI212" i="21"/>
  <c r="AI249" i="21" s="1"/>
  <c r="AS213" i="21"/>
  <c r="AS250" i="21" s="1"/>
  <c r="BP213" i="21"/>
  <c r="BP250" i="21" s="1"/>
  <c r="AA214" i="21"/>
  <c r="AA251" i="21" s="1"/>
  <c r="BA210" i="21"/>
  <c r="BA247" i="21" s="1"/>
  <c r="AC202" i="21"/>
  <c r="AC220" i="21" s="1"/>
  <c r="AC257" i="21" s="1"/>
  <c r="AA130" i="21"/>
  <c r="AI151" i="21"/>
  <c r="AI196" i="21" s="1"/>
  <c r="BC212" i="21"/>
  <c r="BC249" i="21" s="1"/>
  <c r="BD206" i="21"/>
  <c r="BD243" i="21" s="1"/>
  <c r="BD209" i="21"/>
  <c r="BD246" i="21" s="1"/>
  <c r="BI213" i="21"/>
  <c r="BI250" i="21" s="1"/>
  <c r="AU213" i="21"/>
  <c r="AU250" i="21" s="1"/>
  <c r="AI149" i="21"/>
  <c r="AI194" i="21" s="1"/>
  <c r="BU206" i="21"/>
  <c r="BU243" i="21" s="1"/>
  <c r="AC213" i="21"/>
  <c r="AC250" i="21" s="1"/>
  <c r="BQ214" i="21"/>
  <c r="BQ251" i="21" s="1"/>
  <c r="BK210" i="21"/>
  <c r="BK247" i="21" s="1"/>
  <c r="BG210" i="21"/>
  <c r="BG247" i="21" s="1"/>
  <c r="AA208" i="21"/>
  <c r="AA245" i="21" s="1"/>
  <c r="BL206" i="21"/>
  <c r="BL243" i="21" s="1"/>
  <c r="AC208" i="21"/>
  <c r="AC245" i="21" s="1"/>
  <c r="AU206" i="21"/>
  <c r="AU243" i="21" s="1"/>
  <c r="AR206" i="21"/>
  <c r="AR243" i="21" s="1"/>
  <c r="BO206" i="21"/>
  <c r="BO243" i="21" s="1"/>
  <c r="BD212" i="21"/>
  <c r="BD249" i="21" s="1"/>
  <c r="AI202" i="21"/>
  <c r="AI112" i="21"/>
  <c r="AM214" i="21"/>
  <c r="AM251" i="21" s="1"/>
  <c r="BP214" i="21"/>
  <c r="BP251" i="21" s="1"/>
  <c r="BS209" i="21"/>
  <c r="BS246" i="21" s="1"/>
  <c r="AJ202" i="21"/>
  <c r="AK126" i="21"/>
  <c r="AK171" i="21" s="1"/>
  <c r="AC212" i="21"/>
  <c r="AC249" i="21" s="1"/>
  <c r="BD214" i="21"/>
  <c r="BD251" i="21" s="1"/>
  <c r="AS209" i="21"/>
  <c r="AS246" i="21" s="1"/>
  <c r="BT210" i="21"/>
  <c r="BT247" i="21" s="1"/>
  <c r="AJ214" i="21"/>
  <c r="AJ251" i="21" s="1"/>
  <c r="AT214" i="21"/>
  <c r="AT251" i="21" s="1"/>
  <c r="BG212" i="21"/>
  <c r="BG249" i="21" s="1"/>
  <c r="AA151" i="21"/>
  <c r="AZ213" i="21"/>
  <c r="AZ250" i="21" s="1"/>
  <c r="BD211" i="21"/>
  <c r="BD248" i="21" s="1"/>
  <c r="BG208" i="21"/>
  <c r="BG245" i="21" s="1"/>
  <c r="AU209" i="21"/>
  <c r="AU246" i="21" s="1"/>
  <c r="AG211" i="21"/>
  <c r="AG248" i="21" s="1"/>
  <c r="AY213" i="21"/>
  <c r="AY250" i="21" s="1"/>
  <c r="AM210" i="21"/>
  <c r="AM247" i="21" s="1"/>
  <c r="AV213" i="21"/>
  <c r="AV250" i="21" s="1"/>
  <c r="AI115" i="21"/>
  <c r="AG127" i="21"/>
  <c r="AG172" i="21" s="1"/>
  <c r="AC151" i="21"/>
  <c r="AC196" i="21" s="1"/>
  <c r="AD147" i="21"/>
  <c r="AD192" i="21" s="1"/>
  <c r="AE131" i="21"/>
  <c r="AE176" i="21" s="1"/>
  <c r="AL153" i="21"/>
  <c r="AL198" i="21" s="1"/>
  <c r="BG126" i="21"/>
  <c r="BG171" i="21" s="1"/>
  <c r="AY120" i="21"/>
  <c r="AY165" i="21" s="1"/>
  <c r="BS114" i="21"/>
  <c r="AQ116" i="21"/>
  <c r="AB147" i="21"/>
  <c r="AB192" i="21" s="1"/>
  <c r="BJ137" i="21"/>
  <c r="BJ182" i="21" s="1"/>
  <c r="AO115" i="21"/>
  <c r="AA120" i="21"/>
  <c r="AG123" i="21"/>
  <c r="AD137" i="21"/>
  <c r="AD182" i="21" s="1"/>
  <c r="AK121" i="21"/>
  <c r="AC136" i="21"/>
  <c r="AC181" i="21" s="1"/>
  <c r="AK142" i="21"/>
  <c r="AK187" i="21" s="1"/>
  <c r="AE151" i="21"/>
  <c r="AE196" i="21" s="1"/>
  <c r="AD149" i="21"/>
  <c r="AD194" i="21" s="1"/>
  <c r="AJ208" i="21"/>
  <c r="AJ245" i="21" s="1"/>
  <c r="AH210" i="21"/>
  <c r="AH247" i="21" s="1"/>
  <c r="BN210" i="21"/>
  <c r="BN247" i="21" s="1"/>
  <c r="AO212" i="21"/>
  <c r="AO249" i="21" s="1"/>
  <c r="BL210" i="21"/>
  <c r="BL247" i="21" s="1"/>
  <c r="AG208" i="21"/>
  <c r="AG245" i="21" s="1"/>
  <c r="BM206" i="21"/>
  <c r="BM243" i="21" s="1"/>
  <c r="AI203" i="21"/>
  <c r="AI240" i="21" s="1"/>
  <c r="AK123" i="21"/>
  <c r="AH211" i="21"/>
  <c r="AH248" i="21" s="1"/>
  <c r="AU210" i="21"/>
  <c r="AU247" i="21" s="1"/>
  <c r="BS212" i="21"/>
  <c r="BS249" i="21" s="1"/>
  <c r="BS214" i="21"/>
  <c r="BS251" i="21" s="1"/>
  <c r="AH212" i="21"/>
  <c r="AH249" i="21" s="1"/>
  <c r="BQ208" i="21"/>
  <c r="BQ245" i="21" s="1"/>
  <c r="AI136" i="21"/>
  <c r="AI181" i="21" s="1"/>
  <c r="BE208" i="21"/>
  <c r="BE245" i="21" s="1"/>
  <c r="AR213" i="21"/>
  <c r="AR250" i="21" s="1"/>
  <c r="AF208" i="21"/>
  <c r="AF245" i="21" s="1"/>
  <c r="AV206" i="21"/>
  <c r="AV243" i="21" s="1"/>
  <c r="AC210" i="21"/>
  <c r="AC247" i="21" s="1"/>
  <c r="AL209" i="21"/>
  <c r="AL246" i="21" s="1"/>
  <c r="AQ212" i="21"/>
  <c r="AQ249" i="21" s="1"/>
  <c r="AY206" i="21"/>
  <c r="AY243" i="21" s="1"/>
  <c r="AF150" i="21"/>
  <c r="AF195" i="21" s="1"/>
  <c r="AI145" i="21"/>
  <c r="AI190" i="21" s="1"/>
  <c r="BT212" i="21"/>
  <c r="BT249" i="21" s="1"/>
  <c r="BG213" i="21"/>
  <c r="BG250" i="21" s="1"/>
  <c r="AJ213" i="21"/>
  <c r="AJ250" i="21" s="1"/>
  <c r="AK208" i="21"/>
  <c r="AK245" i="21" s="1"/>
  <c r="AH213" i="21"/>
  <c r="AH250" i="21" s="1"/>
  <c r="BL208" i="21"/>
  <c r="BL245" i="21" s="1"/>
  <c r="BK206" i="21"/>
  <c r="BK243" i="21" s="1"/>
  <c r="AH202" i="21"/>
  <c r="AH220" i="21" s="1"/>
  <c r="AH257" i="21" s="1"/>
  <c r="AG119" i="21"/>
  <c r="AG164" i="21" s="1"/>
  <c r="AG128" i="21"/>
  <c r="BS206" i="21"/>
  <c r="BS243" i="21" s="1"/>
  <c r="BD210" i="21"/>
  <c r="BD247" i="21" s="1"/>
  <c r="AV208" i="21"/>
  <c r="AV245" i="21" s="1"/>
  <c r="AP212" i="21"/>
  <c r="AP249" i="21" s="1"/>
  <c r="AR212" i="21"/>
  <c r="AR249" i="21" s="1"/>
  <c r="BC210" i="21"/>
  <c r="BC247" i="21" s="1"/>
  <c r="AE203" i="21"/>
  <c r="AE204" i="21" s="1"/>
  <c r="AI130" i="21"/>
  <c r="AI175" i="21" s="1"/>
  <c r="AH140" i="21"/>
  <c r="AK213" i="21"/>
  <c r="AK250" i="21" s="1"/>
  <c r="AS208" i="21"/>
  <c r="AS245" i="21" s="1"/>
  <c r="AE214" i="21"/>
  <c r="AE251" i="21" s="1"/>
  <c r="AG210" i="21"/>
  <c r="AG247" i="21" s="1"/>
  <c r="AC211" i="21"/>
  <c r="AC248" i="21" s="1"/>
  <c r="AC142" i="21"/>
  <c r="AC187" i="21" s="1"/>
  <c r="BR211" i="21"/>
  <c r="BR248" i="21" s="1"/>
  <c r="AQ213" i="21"/>
  <c r="AQ250" i="21" s="1"/>
  <c r="AO211" i="21"/>
  <c r="AO248" i="21" s="1"/>
  <c r="AQ211" i="21"/>
  <c r="AQ248" i="21" s="1"/>
  <c r="AF207" i="21"/>
  <c r="AF244" i="21" s="1"/>
  <c r="AF211" i="21"/>
  <c r="AF248" i="21" s="1"/>
  <c r="AA141" i="21"/>
  <c r="AF209" i="21"/>
  <c r="AF246" i="21" s="1"/>
  <c r="BB206" i="21"/>
  <c r="BB243" i="21" s="1"/>
  <c r="BN213" i="21"/>
  <c r="BN250" i="21" s="1"/>
  <c r="AA211" i="21"/>
  <c r="AA248" i="21" s="1"/>
  <c r="AJ211" i="21"/>
  <c r="AJ248" i="21" s="1"/>
  <c r="BE213" i="21"/>
  <c r="BE250" i="21" s="1"/>
  <c r="AA202" i="21"/>
  <c r="BC134" i="21"/>
  <c r="BC179" i="21" s="1"/>
  <c r="AP142" i="21"/>
  <c r="AP187" i="21" s="1"/>
  <c r="AR150" i="21"/>
  <c r="AR195" i="21" s="1"/>
  <c r="BL115" i="21"/>
  <c r="AH134" i="21"/>
  <c r="AH179" i="21" s="1"/>
  <c r="AS114" i="21"/>
  <c r="AF129" i="21"/>
  <c r="AF174" i="21" s="1"/>
  <c r="AH135" i="21"/>
  <c r="AH180" i="21" s="1"/>
  <c r="AF149" i="21"/>
  <c r="AF194" i="21" s="1"/>
  <c r="AR136" i="21"/>
  <c r="AR181" i="21" s="1"/>
  <c r="AQ114" i="21"/>
  <c r="AJ115" i="21"/>
  <c r="AW153" i="21"/>
  <c r="AW198" i="21" s="1"/>
  <c r="AF113" i="21"/>
  <c r="AH113" i="21"/>
  <c r="BK115" i="21"/>
  <c r="AF152" i="21"/>
  <c r="AF197" i="21" s="1"/>
  <c r="BI148" i="21"/>
  <c r="BI193" i="21" s="1"/>
  <c r="AR129" i="21"/>
  <c r="AR174" i="21" s="1"/>
  <c r="AX134" i="21"/>
  <c r="AX179" i="21" s="1"/>
  <c r="BI137" i="21"/>
  <c r="BI182" i="21" s="1"/>
  <c r="BF139" i="21"/>
  <c r="BF184" i="21" s="1"/>
  <c r="AY113" i="21"/>
  <c r="BD116" i="21"/>
  <c r="AG153" i="21"/>
  <c r="AG198" i="21" s="1"/>
  <c r="AI146" i="21"/>
  <c r="AI191" i="21" s="1"/>
  <c r="AB129" i="21"/>
  <c r="AB174" i="21" s="1"/>
  <c r="AJ140" i="21"/>
  <c r="AH141" i="21"/>
  <c r="AH186" i="21" s="1"/>
  <c r="AK138" i="21"/>
  <c r="AK183" i="21" s="1"/>
  <c r="BA136" i="21"/>
  <c r="BA181" i="21" s="1"/>
  <c r="AP137" i="21"/>
  <c r="AP182" i="21" s="1"/>
  <c r="AL115" i="21"/>
  <c r="AT115" i="21"/>
  <c r="BB115" i="21"/>
  <c r="BL113" i="21"/>
  <c r="AF136" i="21"/>
  <c r="AF181" i="21" s="1"/>
  <c r="AA149" i="21"/>
  <c r="AZ115" i="21"/>
  <c r="AI148" i="21"/>
  <c r="AI193" i="21" s="1"/>
  <c r="AK119" i="21"/>
  <c r="AK164" i="21" s="1"/>
  <c r="BR210" i="21"/>
  <c r="BR247" i="21" s="1"/>
  <c r="AC206" i="21"/>
  <c r="AC243" i="21" s="1"/>
  <c r="AD207" i="21"/>
  <c r="AD244" i="21" s="1"/>
  <c r="AY214" i="21"/>
  <c r="AY251" i="21" s="1"/>
  <c r="AB207" i="21"/>
  <c r="AB244" i="21" s="1"/>
  <c r="AU211" i="21"/>
  <c r="AU248" i="21" s="1"/>
  <c r="AE212" i="21"/>
  <c r="AE249" i="21" s="1"/>
  <c r="BO208" i="21"/>
  <c r="BO245" i="21" s="1"/>
  <c r="BE212" i="21"/>
  <c r="BE249" i="21" s="1"/>
  <c r="AG138" i="21"/>
  <c r="AG183" i="21" s="1"/>
  <c r="AN212" i="21"/>
  <c r="AN249" i="21" s="1"/>
  <c r="AT209" i="21"/>
  <c r="AT246" i="21" s="1"/>
  <c r="AK214" i="21"/>
  <c r="AK251" i="21" s="1"/>
  <c r="AB210" i="21"/>
  <c r="AB247" i="21" s="1"/>
  <c r="AN209" i="21"/>
  <c r="AN246" i="21" s="1"/>
  <c r="AS210" i="21"/>
  <c r="AS247" i="21" s="1"/>
  <c r="BI211" i="21"/>
  <c r="BI248" i="21" s="1"/>
  <c r="BS213" i="21"/>
  <c r="BS250" i="21" s="1"/>
  <c r="BH212" i="21"/>
  <c r="BH249" i="21" s="1"/>
  <c r="AH203" i="21"/>
  <c r="AH240" i="21" s="1"/>
  <c r="AE127" i="21"/>
  <c r="AE172" i="21" s="1"/>
  <c r="AK211" i="21"/>
  <c r="AK248" i="21" s="1"/>
  <c r="AP213" i="21"/>
  <c r="AP250" i="21" s="1"/>
  <c r="AA207" i="21"/>
  <c r="AA244" i="21" s="1"/>
  <c r="AG206" i="21"/>
  <c r="AG243" i="21" s="1"/>
  <c r="AY212" i="21"/>
  <c r="AY249" i="21" s="1"/>
  <c r="AF213" i="21"/>
  <c r="AF250" i="21" s="1"/>
  <c r="AG212" i="21"/>
  <c r="AG249" i="21" s="1"/>
  <c r="AK202" i="21"/>
  <c r="AA284" i="21" s="1"/>
  <c r="AD122" i="21"/>
  <c r="AD167" i="21" s="1"/>
  <c r="AV210" i="21"/>
  <c r="AV247" i="21" s="1"/>
  <c r="AM208" i="21"/>
  <c r="AM245" i="21" s="1"/>
  <c r="AF206" i="21"/>
  <c r="AF243" i="21" s="1"/>
  <c r="AT208" i="21"/>
  <c r="AT245" i="21" s="1"/>
  <c r="BS208" i="21"/>
  <c r="BS245" i="21" s="1"/>
  <c r="AY208" i="21"/>
  <c r="AY245" i="21" s="1"/>
  <c r="BL212" i="21"/>
  <c r="BL249" i="21" s="1"/>
  <c r="AH209" i="21"/>
  <c r="AH246" i="21" s="1"/>
  <c r="AR211" i="21"/>
  <c r="AR248" i="21" s="1"/>
  <c r="BD213" i="21"/>
  <c r="BD250" i="21" s="1"/>
  <c r="BM209" i="21"/>
  <c r="BM246" i="21" s="1"/>
  <c r="AG203" i="21"/>
  <c r="AG204" i="21" s="1"/>
  <c r="AG141" i="21"/>
  <c r="AG186" i="21" s="1"/>
  <c r="AF146" i="21"/>
  <c r="AF191" i="21" s="1"/>
  <c r="AL210" i="21"/>
  <c r="AL247" i="21" s="1"/>
  <c r="AJ210" i="21"/>
  <c r="AJ247" i="21" s="1"/>
  <c r="AI213" i="21"/>
  <c r="AI250" i="21" s="1"/>
  <c r="AT213" i="21"/>
  <c r="AT250" i="21" s="1"/>
  <c r="AE211" i="21"/>
  <c r="AE248" i="21" s="1"/>
  <c r="BH206" i="21"/>
  <c r="BH243" i="21" s="1"/>
  <c r="AC203" i="21"/>
  <c r="AC240" i="21" s="1"/>
  <c r="AC241" i="21" s="1"/>
  <c r="AA152" i="21"/>
  <c r="BS210" i="21"/>
  <c r="BS247" i="21" s="1"/>
  <c r="BL211" i="21"/>
  <c r="BL248" i="21" s="1"/>
  <c r="BI212" i="21"/>
  <c r="BI249" i="21" s="1"/>
  <c r="BT214" i="21"/>
  <c r="BT251" i="21" s="1"/>
  <c r="AW212" i="21"/>
  <c r="AW249" i="21" s="1"/>
  <c r="AI137" i="21"/>
  <c r="AI182" i="21" s="1"/>
  <c r="BF212" i="21"/>
  <c r="BF249" i="21" s="1"/>
  <c r="BM214" i="21"/>
  <c r="BM251" i="21" s="1"/>
  <c r="BT206" i="21"/>
  <c r="BT243" i="21" s="1"/>
  <c r="AB206" i="21"/>
  <c r="AB243" i="21" s="1"/>
  <c r="BE209" i="21"/>
  <c r="BE246" i="21" s="1"/>
  <c r="AF203" i="21"/>
  <c r="AF204" i="21" s="1"/>
  <c r="AE128" i="21"/>
  <c r="BN139" i="21"/>
  <c r="BN184" i="21" s="1"/>
  <c r="BM126" i="21"/>
  <c r="BM171" i="21" s="1"/>
  <c r="BR120" i="21"/>
  <c r="BR165" i="21" s="1"/>
  <c r="AI147" i="21"/>
  <c r="AI192" i="21" s="1"/>
  <c r="AK141" i="21"/>
  <c r="AK186" i="21" s="1"/>
  <c r="AE126" i="21"/>
  <c r="AE171" i="21" s="1"/>
  <c r="AC122" i="21"/>
  <c r="AC167" i="21" s="1"/>
  <c r="AI120" i="21"/>
  <c r="AI165" i="21" s="1"/>
  <c r="BP120" i="21"/>
  <c r="BP165" i="21" s="1"/>
  <c r="AQ139" i="21"/>
  <c r="AQ184" i="21" s="1"/>
  <c r="AD134" i="21"/>
  <c r="AD179" i="21" s="1"/>
  <c r="BG116" i="21"/>
  <c r="AN113" i="21"/>
  <c r="BR114" i="21"/>
  <c r="BT114" i="21"/>
  <c r="BO114" i="21"/>
  <c r="BP113" i="21"/>
  <c r="AD115" i="21"/>
  <c r="AB136" i="21"/>
  <c r="AB181" i="21" s="1"/>
  <c r="AI138" i="21"/>
  <c r="AI183" i="21" s="1"/>
  <c r="AD153" i="21"/>
  <c r="AD198" i="21" s="1"/>
  <c r="AB134" i="21"/>
  <c r="AB179" i="21" s="1"/>
  <c r="AB148" i="21"/>
  <c r="AB193" i="21" s="1"/>
  <c r="BB129" i="21"/>
  <c r="BB174" i="21" s="1"/>
  <c r="AQ142" i="21"/>
  <c r="AQ187" i="21" s="1"/>
  <c r="AA113" i="21"/>
  <c r="Z286" i="21" s="1"/>
  <c r="Z383" i="21" s="1"/>
  <c r="BC114" i="21"/>
  <c r="AE140" i="21"/>
  <c r="AB149" i="21"/>
  <c r="AB194" i="21" s="1"/>
  <c r="AE135" i="21"/>
  <c r="AE180" i="21" s="1"/>
  <c r="AB131" i="21"/>
  <c r="AB176" i="21" s="1"/>
  <c r="AT136" i="21"/>
  <c r="AT181" i="21" s="1"/>
  <c r="AG146" i="21"/>
  <c r="AG191" i="21" s="1"/>
  <c r="AN114" i="21"/>
  <c r="AI122" i="21"/>
  <c r="AI167" i="21" s="1"/>
  <c r="BM115" i="21"/>
  <c r="AF127" i="21"/>
  <c r="AF172" i="21" s="1"/>
  <c r="BF210" i="21"/>
  <c r="BF247" i="21" s="1"/>
  <c r="AM206" i="21"/>
  <c r="AM243" i="21" s="1"/>
  <c r="AN213" i="21"/>
  <c r="AN250" i="21" s="1"/>
  <c r="AB209" i="21"/>
  <c r="AB246" i="21" s="1"/>
  <c r="BO212" i="21"/>
  <c r="BO249" i="21" s="1"/>
  <c r="AT212" i="21"/>
  <c r="AT249" i="21" s="1"/>
  <c r="AN211" i="21"/>
  <c r="AN248" i="21" s="1"/>
  <c r="AA145" i="21"/>
  <c r="AK148" i="21"/>
  <c r="AK193" i="21" s="1"/>
  <c r="AF214" i="21"/>
  <c r="AF251" i="21" s="1"/>
  <c r="BU213" i="21"/>
  <c r="BU250" i="21" s="1"/>
  <c r="AP214" i="21"/>
  <c r="AP251" i="21" s="1"/>
  <c r="BB209" i="21"/>
  <c r="BB246" i="21" s="1"/>
  <c r="BA212" i="21"/>
  <c r="BA249" i="21" s="1"/>
  <c r="AY211" i="21"/>
  <c r="AY248" i="21" s="1"/>
  <c r="BL209" i="21"/>
  <c r="BL246" i="21" s="1"/>
  <c r="BH208" i="21"/>
  <c r="BH245" i="21" s="1"/>
  <c r="AQ208" i="21"/>
  <c r="AQ245" i="21" s="1"/>
  <c r="BP212" i="21"/>
  <c r="BP249" i="21" s="1"/>
  <c r="BR209" i="21"/>
  <c r="BR246" i="21" s="1"/>
  <c r="BN212" i="21"/>
  <c r="BN249" i="21" s="1"/>
  <c r="BF213" i="21"/>
  <c r="BF250" i="21" s="1"/>
  <c r="BH213" i="21"/>
  <c r="BH250" i="21" s="1"/>
  <c r="AI208" i="21"/>
  <c r="AI245" i="21" s="1"/>
  <c r="AF202" i="21"/>
  <c r="AF233" i="21" s="1"/>
  <c r="AA127" i="21"/>
  <c r="AG136" i="21"/>
  <c r="AG181" i="21" s="1"/>
  <c r="AY209" i="21"/>
  <c r="AY246" i="21" s="1"/>
  <c r="AH207" i="21"/>
  <c r="AH244" i="21" s="1"/>
  <c r="AW214" i="21"/>
  <c r="AW251" i="21" s="1"/>
  <c r="AH152" i="21"/>
  <c r="AH197" i="21" s="1"/>
  <c r="AJ135" i="21"/>
  <c r="AJ180" i="21" s="1"/>
  <c r="AK210" i="21"/>
  <c r="AK247" i="21" s="1"/>
  <c r="AP211" i="21"/>
  <c r="AP248" i="21" s="1"/>
  <c r="AJ207" i="21"/>
  <c r="AJ244" i="21" s="1"/>
  <c r="BA213" i="21"/>
  <c r="BA250" i="21" s="1"/>
  <c r="AX212" i="21"/>
  <c r="AX249" i="21" s="1"/>
  <c r="AB151" i="21"/>
  <c r="AB196" i="21" s="1"/>
  <c r="AO208" i="21"/>
  <c r="AO245" i="21" s="1"/>
  <c r="BH210" i="21"/>
  <c r="BH247" i="21" s="1"/>
  <c r="BJ214" i="21"/>
  <c r="BJ251" i="21" s="1"/>
  <c r="AN208" i="21"/>
  <c r="AN245" i="21" s="1"/>
  <c r="AL214" i="21"/>
  <c r="AL251" i="21" s="1"/>
  <c r="BP210" i="21"/>
  <c r="BP247" i="21" s="1"/>
  <c r="AD214" i="21"/>
  <c r="AD251" i="21" s="1"/>
  <c r="BG206" i="21"/>
  <c r="BG243" i="21" s="1"/>
  <c r="BJ210" i="21"/>
  <c r="BJ247" i="21" s="1"/>
  <c r="AZ209" i="21"/>
  <c r="AZ246" i="21" s="1"/>
  <c r="AC207" i="21"/>
  <c r="AC244" i="21" s="1"/>
  <c r="BU209" i="21"/>
  <c r="BU246" i="21" s="1"/>
  <c r="AB202" i="21"/>
  <c r="AJ129" i="21"/>
  <c r="AJ174" i="21" s="1"/>
  <c r="BB208" i="21"/>
  <c r="BB245" i="21" s="1"/>
  <c r="BI206" i="21"/>
  <c r="BI243" i="21" s="1"/>
  <c r="BA208" i="21"/>
  <c r="BA245" i="21" s="1"/>
  <c r="AN210" i="21"/>
  <c r="AN247" i="21" s="1"/>
  <c r="AA209" i="21"/>
  <c r="AA246" i="21" s="1"/>
  <c r="AF210" i="21"/>
  <c r="AF247" i="21" s="1"/>
  <c r="BO213" i="21"/>
  <c r="BO250" i="21" s="1"/>
  <c r="AD203" i="21"/>
  <c r="AD240" i="21" s="1"/>
  <c r="AD241" i="21" s="1"/>
  <c r="AK140" i="21"/>
  <c r="BB136" i="21"/>
  <c r="BB181" i="21" s="1"/>
  <c r="BL116" i="21"/>
  <c r="AM115" i="21"/>
  <c r="BQ116" i="21"/>
  <c r="AD150" i="21"/>
  <c r="AD195" i="21" s="1"/>
  <c r="AI131" i="21"/>
  <c r="AI176" i="21" s="1"/>
  <c r="AH121" i="21"/>
  <c r="AE119" i="21"/>
  <c r="AE164" i="21" s="1"/>
  <c r="AF135" i="21"/>
  <c r="AF180" i="21" s="1"/>
  <c r="AH127" i="21"/>
  <c r="AH172" i="21" s="1"/>
  <c r="BH139" i="21"/>
  <c r="BH184" i="21" s="1"/>
  <c r="AT139" i="21"/>
  <c r="AT184" i="21" s="1"/>
  <c r="AA115" i="21"/>
  <c r="BN116" i="21"/>
  <c r="AI126" i="21"/>
  <c r="AI171" i="21" s="1"/>
  <c r="BB153" i="21"/>
  <c r="BB198" i="21" s="1"/>
  <c r="AR142" i="21"/>
  <c r="AR187" i="21" s="1"/>
  <c r="AT150" i="21"/>
  <c r="AT195" i="21" s="1"/>
  <c r="AI152" i="21"/>
  <c r="AI197" i="21" s="1"/>
  <c r="AG151" i="21"/>
  <c r="AG196" i="21" s="1"/>
  <c r="AB142" i="21"/>
  <c r="AB187" i="21" s="1"/>
  <c r="AF134" i="21"/>
  <c r="AF179" i="21" s="1"/>
  <c r="AD128" i="21"/>
  <c r="BI126" i="21"/>
  <c r="BG129" i="21"/>
  <c r="BG174" i="21" s="1"/>
  <c r="BG139" i="21"/>
  <c r="BG184" i="21" s="1"/>
  <c r="AI119" i="21"/>
  <c r="AI164" i="21" s="1"/>
  <c r="AE112" i="21"/>
  <c r="AC147" i="21"/>
  <c r="AC192" i="21" s="1"/>
  <c r="BR115" i="21"/>
  <c r="BO113" i="21"/>
  <c r="AD145" i="21"/>
  <c r="AD190" i="21" s="1"/>
  <c r="AE120" i="21"/>
  <c r="AE165" i="21" s="1"/>
  <c r="AC148" i="21"/>
  <c r="AC193" i="21" s="1"/>
  <c r="AB139" i="21"/>
  <c r="AB184" i="21" s="1"/>
  <c r="AH128" i="21"/>
  <c r="AX211" i="21"/>
  <c r="AX248" i="21" s="1"/>
  <c r="AB208" i="21"/>
  <c r="AB245" i="21" s="1"/>
  <c r="BM211" i="21"/>
  <c r="BM248" i="21" s="1"/>
  <c r="AW210" i="21"/>
  <c r="AW247" i="21" s="1"/>
  <c r="AX214" i="21"/>
  <c r="AX251" i="21" s="1"/>
  <c r="AO214" i="21"/>
  <c r="AO251" i="21" s="1"/>
  <c r="AT210" i="21"/>
  <c r="AT247" i="21" s="1"/>
  <c r="AA210" i="21"/>
  <c r="AA247" i="21" s="1"/>
  <c r="AL208" i="21"/>
  <c r="AL245" i="21" s="1"/>
  <c r="AI206" i="21"/>
  <c r="AI243" i="21" s="1"/>
  <c r="AB214" i="21"/>
  <c r="AB251" i="21" s="1"/>
  <c r="BO210" i="21"/>
  <c r="BO247" i="21" s="1"/>
  <c r="AD208" i="21"/>
  <c r="AD245" i="21" s="1"/>
  <c r="BM208" i="21"/>
  <c r="BM245" i="21" s="1"/>
  <c r="AJ139" i="21"/>
  <c r="AJ184" i="21" s="1"/>
  <c r="AQ210" i="21"/>
  <c r="AQ247" i="21" s="1"/>
  <c r="BQ210" i="21"/>
  <c r="BQ247" i="21" s="1"/>
  <c r="AL211" i="21"/>
  <c r="AL248" i="21" s="1"/>
  <c r="BP206" i="21"/>
  <c r="BP243" i="21" s="1"/>
  <c r="BN209" i="21"/>
  <c r="BN246" i="21" s="1"/>
  <c r="BK212" i="21"/>
  <c r="BK249" i="21" s="1"/>
  <c r="AL206" i="21"/>
  <c r="AL243" i="21" s="1"/>
  <c r="BJ211" i="21"/>
  <c r="BJ248" i="21" s="1"/>
  <c r="AC135" i="21"/>
  <c r="AC180" i="21" s="1"/>
  <c r="AK120" i="21"/>
  <c r="AK165" i="21" s="1"/>
  <c r="AF212" i="21"/>
  <c r="AF249" i="21" s="1"/>
  <c r="AJ206" i="21"/>
  <c r="AJ243" i="21" s="1"/>
  <c r="AX213" i="21"/>
  <c r="AX250" i="21" s="1"/>
  <c r="AO213" i="21"/>
  <c r="AO250" i="21" s="1"/>
  <c r="BA209" i="21"/>
  <c r="BA246" i="21" s="1"/>
  <c r="AT206" i="21"/>
  <c r="AT243" i="21" s="1"/>
  <c r="BJ206" i="21"/>
  <c r="BJ243" i="21" s="1"/>
  <c r="BI209" i="21"/>
  <c r="BI246" i="21" s="1"/>
  <c r="AI207" i="21"/>
  <c r="AI244" i="21" s="1"/>
  <c r="AX206" i="21"/>
  <c r="AX243" i="21" s="1"/>
  <c r="BI210" i="21"/>
  <c r="BI247" i="21" s="1"/>
  <c r="BF214" i="21"/>
  <c r="BF251" i="21" s="1"/>
  <c r="BC213" i="21"/>
  <c r="BC250" i="21" s="1"/>
  <c r="AJ203" i="21"/>
  <c r="AJ240" i="21" s="1"/>
  <c r="AF121" i="21"/>
  <c r="BJ209" i="21"/>
  <c r="BJ246" i="21" s="1"/>
  <c r="AV209" i="21"/>
  <c r="AV246" i="21" s="1"/>
  <c r="AE208" i="21"/>
  <c r="AE245" i="21" s="1"/>
  <c r="BN206" i="21"/>
  <c r="BN243" i="21" s="1"/>
  <c r="AS211" i="21"/>
  <c r="AS248" i="21" s="1"/>
  <c r="BA214" i="21"/>
  <c r="BA251" i="21" s="1"/>
  <c r="AK207" i="21"/>
  <c r="AK244" i="21" s="1"/>
  <c r="BF209" i="21"/>
  <c r="BF246" i="21" s="1"/>
  <c r="AE213" i="21"/>
  <c r="AE250" i="21" s="1"/>
  <c r="AO210" i="21"/>
  <c r="AO247" i="21" s="1"/>
  <c r="AK203" i="21"/>
  <c r="AK240" i="21" s="1"/>
  <c r="BK142" i="21"/>
  <c r="BK187" i="21" s="1"/>
  <c r="BA139" i="21"/>
  <c r="BA184" i="21" s="1"/>
  <c r="BA113" i="21"/>
  <c r="BU115" i="21"/>
  <c r="AE142" i="21"/>
  <c r="AE187" i="21" s="1"/>
  <c r="AM116" i="21"/>
  <c r="AY116" i="21"/>
  <c r="AD140" i="21"/>
  <c r="AJ126" i="21"/>
  <c r="AJ171" i="21" s="1"/>
  <c r="BI113" i="21"/>
  <c r="AK128" i="21"/>
  <c r="AW136" i="21"/>
  <c r="AW181" i="21" s="1"/>
  <c r="AW129" i="21"/>
  <c r="AW174" i="21" s="1"/>
  <c r="BR126" i="21"/>
  <c r="BR171" i="21" s="1"/>
  <c r="AT120" i="21"/>
  <c r="AT165" i="21" s="1"/>
  <c r="BI116" i="21"/>
  <c r="AT116" i="21"/>
  <c r="AO114" i="21"/>
  <c r="AA136" i="21"/>
  <c r="AF114" i="21"/>
  <c r="AF142" i="21"/>
  <c r="AF187" i="21" s="1"/>
  <c r="AG120" i="21"/>
  <c r="AG165" i="21" s="1"/>
  <c r="AJ123" i="21"/>
  <c r="AG140" i="21"/>
  <c r="BF137" i="21"/>
  <c r="BF182" i="21" s="1"/>
  <c r="BF142" i="21"/>
  <c r="BF187" i="21" s="1"/>
  <c r="AU126" i="21"/>
  <c r="AU171" i="21" s="1"/>
  <c r="BS116" i="21"/>
  <c r="AF139" i="21"/>
  <c r="AF184" i="21" s="1"/>
  <c r="AI113" i="21"/>
  <c r="BG115" i="21"/>
  <c r="AG112" i="21"/>
  <c r="AE150" i="21"/>
  <c r="AE195" i="21" s="1"/>
  <c r="AO148" i="21"/>
  <c r="AO193" i="21" s="1"/>
  <c r="AM148" i="21"/>
  <c r="AM193" i="21" s="1"/>
  <c r="AS126" i="21"/>
  <c r="AS171" i="21" s="1"/>
  <c r="BS120" i="21"/>
  <c r="BS165" i="21" s="1"/>
  <c r="AC134" i="21"/>
  <c r="AC179" i="21" s="1"/>
  <c r="BD114" i="21"/>
  <c r="AR116" i="21"/>
  <c r="AF147" i="21"/>
  <c r="AF192" i="21" s="1"/>
  <c r="AH119" i="21"/>
  <c r="AH164" i="21" s="1"/>
  <c r="AI139" i="21"/>
  <c r="AI184" i="21" s="1"/>
  <c r="BL213" i="21"/>
  <c r="BL250" i="21" s="1"/>
  <c r="AN214" i="21"/>
  <c r="AN251" i="21" s="1"/>
  <c r="BJ208" i="21"/>
  <c r="BJ245" i="21" s="1"/>
  <c r="BC209" i="21"/>
  <c r="BC246" i="21" s="1"/>
  <c r="AU214" i="21"/>
  <c r="AU251" i="21" s="1"/>
  <c r="AB213" i="21"/>
  <c r="AB250" i="21" s="1"/>
  <c r="AW211" i="21"/>
  <c r="AW248" i="21" s="1"/>
  <c r="BL214" i="21"/>
  <c r="BL251" i="21" s="1"/>
  <c r="AG214" i="21"/>
  <c r="AG251" i="21" s="1"/>
  <c r="AG213" i="21"/>
  <c r="AG250" i="21" s="1"/>
  <c r="AE141" i="21"/>
  <c r="AE186" i="21" s="1"/>
  <c r="AA146" i="21"/>
  <c r="BE206" i="21"/>
  <c r="BE243" i="21" s="1"/>
  <c r="BU214" i="21"/>
  <c r="BU251" i="21" s="1"/>
  <c r="BQ211" i="21"/>
  <c r="BQ248" i="21" s="1"/>
  <c r="BQ213" i="21"/>
  <c r="BQ250" i="21" s="1"/>
  <c r="AH206" i="21"/>
  <c r="AH243" i="21" s="1"/>
  <c r="AN206" i="21"/>
  <c r="AN243" i="21" s="1"/>
  <c r="AD112" i="21"/>
  <c r="AD212" i="21"/>
  <c r="AD249" i="21" s="1"/>
  <c r="BB210" i="21"/>
  <c r="BB247" i="21" s="1"/>
  <c r="AR214" i="21"/>
  <c r="AR251" i="21" s="1"/>
  <c r="BO211" i="21"/>
  <c r="BO248" i="21" s="1"/>
  <c r="AR208" i="21"/>
  <c r="AR245" i="21" s="1"/>
  <c r="AA203" i="21"/>
  <c r="AA204" i="21" s="1"/>
  <c r="AO206" i="21"/>
  <c r="AO243" i="21" s="1"/>
  <c r="BB214" i="21"/>
  <c r="BB251" i="21" s="1"/>
  <c r="AJ209" i="21"/>
  <c r="AJ246" i="21" s="1"/>
  <c r="AJ116" i="21"/>
  <c r="AE121" i="21"/>
  <c r="BU212" i="21"/>
  <c r="BU249" i="21" s="1"/>
  <c r="BA211" i="21"/>
  <c r="BA248" i="21" s="1"/>
  <c r="AP208" i="21"/>
  <c r="AP245" i="21" s="1"/>
  <c r="BN214" i="21"/>
  <c r="BN251" i="21" s="1"/>
  <c r="AD209" i="21"/>
  <c r="AD246" i="21" s="1"/>
  <c r="BH209" i="21"/>
  <c r="BH246" i="21" s="1"/>
  <c r="AH150" i="21"/>
  <c r="AH195" i="21" s="1"/>
  <c r="AG131" i="21"/>
  <c r="AG176" i="21" s="1"/>
  <c r="AG129" i="21"/>
  <c r="AG174" i="21" s="1"/>
  <c r="BM212" i="21"/>
  <c r="BM249" i="21" s="1"/>
  <c r="AW213" i="21"/>
  <c r="AW250" i="21" s="1"/>
  <c r="AM212" i="21"/>
  <c r="AM249" i="21" s="1"/>
  <c r="AD210" i="21"/>
  <c r="AD247" i="21" s="1"/>
  <c r="BT211" i="21"/>
  <c r="BT248" i="21" s="1"/>
  <c r="AH214" i="21"/>
  <c r="AH251" i="21" s="1"/>
  <c r="AC140" i="21"/>
  <c r="BO209" i="21"/>
  <c r="BO246" i="21" s="1"/>
  <c r="BK214" i="21"/>
  <c r="BK251" i="21" s="1"/>
  <c r="AS214" i="21"/>
  <c r="AS251" i="21" s="1"/>
  <c r="AM209" i="21"/>
  <c r="AM246" i="21" s="1"/>
  <c r="AB203" i="21"/>
  <c r="AB204" i="21" s="1"/>
  <c r="AW209" i="21"/>
  <c r="AW246" i="21" s="1"/>
  <c r="AZ208" i="21"/>
  <c r="AZ245" i="21" s="1"/>
  <c r="AL212" i="21"/>
  <c r="AL249" i="21" s="1"/>
  <c r="AD211" i="21"/>
  <c r="AD248" i="21" s="1"/>
  <c r="BB212" i="21"/>
  <c r="BB249" i="21" s="1"/>
  <c r="AM220" i="21"/>
  <c r="AM257" i="21" s="1"/>
  <c r="AF167" i="21"/>
  <c r="AM167" i="21"/>
  <c r="AQ221" i="21"/>
  <c r="AQ258" i="21" s="1"/>
  <c r="BF167" i="21"/>
  <c r="BK167" i="21"/>
  <c r="BB167" i="21"/>
  <c r="AQ167" i="21"/>
  <c r="BO167" i="21"/>
  <c r="AW167" i="21"/>
  <c r="AV167" i="21"/>
  <c r="BN167" i="21"/>
  <c r="AN167" i="21"/>
  <c r="AP167" i="21"/>
  <c r="BR221" i="21"/>
  <c r="BR258" i="21" s="1"/>
  <c r="BI167" i="21"/>
  <c r="AL167" i="21"/>
  <c r="BP167" i="21"/>
  <c r="AZ167" i="21"/>
  <c r="AJ167" i="21"/>
  <c r="BG167" i="21"/>
  <c r="BA167" i="21"/>
  <c r="BE167" i="21"/>
  <c r="BT167" i="21"/>
  <c r="BL167" i="21"/>
  <c r="AU204" i="21"/>
  <c r="BC239" i="21"/>
  <c r="BO239" i="21"/>
  <c r="BN239" i="21"/>
  <c r="BG239" i="21"/>
  <c r="AT239" i="21"/>
  <c r="BB239" i="21"/>
  <c r="AY239" i="21"/>
  <c r="BU239" i="21"/>
  <c r="BU241" i="21" s="1"/>
  <c r="BM239" i="21"/>
  <c r="AR239" i="21"/>
  <c r="AU239" i="21"/>
  <c r="AV239" i="21"/>
  <c r="AO239" i="21"/>
  <c r="AQ239" i="21"/>
  <c r="BR239" i="21"/>
  <c r="BK220" i="21"/>
  <c r="BK257" i="21" s="1"/>
  <c r="AU221" i="21"/>
  <c r="AU258" i="21" s="1"/>
  <c r="BA221" i="21"/>
  <c r="BA258" i="21" s="1"/>
  <c r="AY204" i="21"/>
  <c r="BO221" i="21"/>
  <c r="BO258" i="21" s="1"/>
  <c r="BN221" i="21"/>
  <c r="BN258" i="21" s="1"/>
  <c r="BO220" i="21"/>
  <c r="BO257" i="21" s="1"/>
  <c r="BN220" i="21"/>
  <c r="BN257" i="21" s="1"/>
  <c r="BO204" i="21"/>
  <c r="BN204" i="21"/>
  <c r="BM220" i="21"/>
  <c r="BM257" i="21" s="1"/>
  <c r="BM221" i="21"/>
  <c r="BM258" i="21" s="1"/>
  <c r="BP221" i="21"/>
  <c r="BP258" i="21" s="1"/>
  <c r="BM204" i="21"/>
  <c r="BK204" i="21"/>
  <c r="AT220" i="21"/>
  <c r="AT257" i="21" s="1"/>
  <c r="AO221" i="21"/>
  <c r="AO258" i="21" s="1"/>
  <c r="AO220" i="21"/>
  <c r="AO257" i="21" s="1"/>
  <c r="AT221" i="21"/>
  <c r="AT258" i="21" s="1"/>
  <c r="AT204" i="21"/>
  <c r="AQ204" i="21"/>
  <c r="BF220" i="21"/>
  <c r="BF257" i="21" s="1"/>
  <c r="AM204" i="21"/>
  <c r="BG221" i="21"/>
  <c r="BG258" i="21" s="1"/>
  <c r="BG220" i="21"/>
  <c r="BG257" i="21" s="1"/>
  <c r="AV220" i="21"/>
  <c r="AV257" i="21" s="1"/>
  <c r="AR118" i="21"/>
  <c r="AV144" i="21"/>
  <c r="BG118" i="21"/>
  <c r="BU204" i="21"/>
  <c r="BU221" i="21"/>
  <c r="BU258" i="21" s="1"/>
  <c r="BU220" i="21"/>
  <c r="BU257" i="21" s="1"/>
  <c r="AR220" i="21"/>
  <c r="AR257" i="21" s="1"/>
  <c r="BC221" i="21"/>
  <c r="BC258" i="21" s="1"/>
  <c r="AY221" i="21"/>
  <c r="AY258" i="21" s="1"/>
  <c r="AR204" i="21"/>
  <c r="AR221" i="21"/>
  <c r="AR258" i="21" s="1"/>
  <c r="AV204" i="21"/>
  <c r="AV221" i="21"/>
  <c r="AV258" i="21" s="1"/>
  <c r="V132" i="3"/>
  <c r="V20" i="3"/>
  <c r="V109" i="3"/>
  <c r="V86" i="3"/>
  <c r="V64" i="3"/>
  <c r="V42" i="3"/>
  <c r="AB93" i="21"/>
  <c r="AB403" i="21" s="1"/>
  <c r="AC93" i="21" s="1"/>
  <c r="AC403" i="21" s="1"/>
  <c r="AD93" i="21" s="1"/>
  <c r="AD403" i="21" s="1"/>
  <c r="AE93" i="21" s="1"/>
  <c r="AE403" i="21" s="1"/>
  <c r="AF93" i="21" s="1"/>
  <c r="AF403" i="21" s="1"/>
  <c r="AG93" i="21" s="1"/>
  <c r="AG403" i="21" s="1"/>
  <c r="AH93" i="21" s="1"/>
  <c r="AH403" i="21" s="1"/>
  <c r="AI93" i="21" s="1"/>
  <c r="AI403" i="21" s="1"/>
  <c r="AJ93" i="21" s="1"/>
  <c r="AJ403" i="21" s="1"/>
  <c r="AK93" i="21" s="1"/>
  <c r="AK403" i="21" s="1"/>
  <c r="AL93" i="21" s="1"/>
  <c r="AL403" i="21" s="1"/>
  <c r="AM93" i="21" s="1"/>
  <c r="AM403" i="21" s="1"/>
  <c r="AN93" i="21" s="1"/>
  <c r="AN403" i="21" s="1"/>
  <c r="AO93" i="21" s="1"/>
  <c r="AO403" i="21" s="1"/>
  <c r="AP93" i="21" s="1"/>
  <c r="AP403" i="21" s="1"/>
  <c r="AQ93" i="21" s="1"/>
  <c r="AQ403" i="21" s="1"/>
  <c r="AR93" i="21" s="1"/>
  <c r="AR403" i="21" s="1"/>
  <c r="AS93" i="21" s="1"/>
  <c r="AS403" i="21" s="1"/>
  <c r="AT93" i="21" s="1"/>
  <c r="AT403" i="21" s="1"/>
  <c r="AU93" i="21" s="1"/>
  <c r="AU403" i="21" s="1"/>
  <c r="AV93" i="21" s="1"/>
  <c r="AV403" i="21" s="1"/>
  <c r="AW93" i="21" s="1"/>
  <c r="AW403" i="21" s="1"/>
  <c r="AX93" i="21" s="1"/>
  <c r="AX403" i="21" s="1"/>
  <c r="AY93" i="21" s="1"/>
  <c r="AY403" i="21" s="1"/>
  <c r="AZ93" i="21" s="1"/>
  <c r="AZ403" i="21" s="1"/>
  <c r="BA93" i="21" s="1"/>
  <c r="BA403" i="21" s="1"/>
  <c r="BB93" i="21" s="1"/>
  <c r="BB403" i="21" s="1"/>
  <c r="BC93" i="21" s="1"/>
  <c r="BC403" i="21" s="1"/>
  <c r="BD93" i="21" s="1"/>
  <c r="BD403" i="21" s="1"/>
  <c r="BE93" i="21" s="1"/>
  <c r="BE403" i="21" s="1"/>
  <c r="BF93" i="21" s="1"/>
  <c r="BF403" i="21" s="1"/>
  <c r="BG93" i="21" s="1"/>
  <c r="BG403" i="21" s="1"/>
  <c r="BH93" i="21" s="1"/>
  <c r="BH403" i="21" s="1"/>
  <c r="BI93" i="21" s="1"/>
  <c r="BI403" i="21" s="1"/>
  <c r="BJ93" i="21" s="1"/>
  <c r="BJ403" i="21" s="1"/>
  <c r="BK93" i="21" s="1"/>
  <c r="BK403" i="21" s="1"/>
  <c r="BL93" i="21" s="1"/>
  <c r="BL403" i="21" s="1"/>
  <c r="BM93" i="21" s="1"/>
  <c r="BM403" i="21" s="1"/>
  <c r="BN93" i="21" s="1"/>
  <c r="BN403" i="21" s="1"/>
  <c r="BO93" i="21" s="1"/>
  <c r="BO403" i="21" s="1"/>
  <c r="BP93" i="21" s="1"/>
  <c r="BP403" i="21" s="1"/>
  <c r="BQ93" i="21" s="1"/>
  <c r="BQ403" i="21" s="1"/>
  <c r="BR93" i="21" s="1"/>
  <c r="BR403" i="21" s="1"/>
  <c r="BS93" i="21" s="1"/>
  <c r="BS403" i="21" s="1"/>
  <c r="BT93" i="21" s="1"/>
  <c r="BT403" i="21" s="1"/>
  <c r="BU93" i="21" s="1"/>
  <c r="BU403" i="21" s="1"/>
  <c r="AB90" i="21"/>
  <c r="AB91" i="21"/>
  <c r="AB401" i="21" s="1"/>
  <c r="AC91" i="21" s="1"/>
  <c r="AC401" i="21" s="1"/>
  <c r="AD91" i="21" s="1"/>
  <c r="AD401" i="21" s="1"/>
  <c r="AE91" i="21" s="1"/>
  <c r="AE401" i="21" s="1"/>
  <c r="AF91" i="21" s="1"/>
  <c r="AF401" i="21" s="1"/>
  <c r="AG91" i="21" s="1"/>
  <c r="AG401" i="21" s="1"/>
  <c r="AH91" i="21" s="1"/>
  <c r="AH401" i="21" s="1"/>
  <c r="AI91" i="21" s="1"/>
  <c r="AI401" i="21" s="1"/>
  <c r="AJ91" i="21" s="1"/>
  <c r="AJ401" i="21" s="1"/>
  <c r="AK91" i="21" s="1"/>
  <c r="AK401" i="21" s="1"/>
  <c r="AL91" i="21" s="1"/>
  <c r="AL401" i="21" s="1"/>
  <c r="AM91" i="21" s="1"/>
  <c r="AM401" i="21" s="1"/>
  <c r="AN91" i="21" s="1"/>
  <c r="AN401" i="21" s="1"/>
  <c r="AO91" i="21" s="1"/>
  <c r="AO401" i="21" s="1"/>
  <c r="AP91" i="21" s="1"/>
  <c r="AP401" i="21" s="1"/>
  <c r="AQ91" i="21" s="1"/>
  <c r="AQ401" i="21" s="1"/>
  <c r="AR91" i="21" s="1"/>
  <c r="AR401" i="21" s="1"/>
  <c r="AS91" i="21" s="1"/>
  <c r="AS401" i="21" s="1"/>
  <c r="AT91" i="21" s="1"/>
  <c r="AT401" i="21" s="1"/>
  <c r="AU91" i="21" s="1"/>
  <c r="AU401" i="21" s="1"/>
  <c r="AV91" i="21" s="1"/>
  <c r="AV401" i="21" s="1"/>
  <c r="AW91" i="21" s="1"/>
  <c r="AW401" i="21" s="1"/>
  <c r="AX91" i="21" s="1"/>
  <c r="AX401" i="21" s="1"/>
  <c r="AY91" i="21" s="1"/>
  <c r="AY401" i="21" s="1"/>
  <c r="AZ91" i="21" s="1"/>
  <c r="AZ401" i="21" s="1"/>
  <c r="BA91" i="21" s="1"/>
  <c r="BA401" i="21" s="1"/>
  <c r="BB91" i="21" s="1"/>
  <c r="BB401" i="21" s="1"/>
  <c r="BC91" i="21" s="1"/>
  <c r="BC401" i="21" s="1"/>
  <c r="BD91" i="21" s="1"/>
  <c r="BD401" i="21" s="1"/>
  <c r="BE91" i="21" s="1"/>
  <c r="BE401" i="21" s="1"/>
  <c r="BF91" i="21" s="1"/>
  <c r="BF401" i="21" s="1"/>
  <c r="BG91" i="21" s="1"/>
  <c r="BG401" i="21" s="1"/>
  <c r="BH91" i="21" s="1"/>
  <c r="BH401" i="21" s="1"/>
  <c r="BI91" i="21" s="1"/>
  <c r="BI401" i="21" s="1"/>
  <c r="BJ91" i="21" s="1"/>
  <c r="BJ401" i="21" s="1"/>
  <c r="BK91" i="21" s="1"/>
  <c r="BK401" i="21" s="1"/>
  <c r="BL91" i="21" s="1"/>
  <c r="BL401" i="21" s="1"/>
  <c r="BM91" i="21" s="1"/>
  <c r="BM401" i="21" s="1"/>
  <c r="BN91" i="21" s="1"/>
  <c r="BN401" i="21" s="1"/>
  <c r="BO91" i="21" s="1"/>
  <c r="BO401" i="21" s="1"/>
  <c r="BP91" i="21" s="1"/>
  <c r="BP401" i="21" s="1"/>
  <c r="BQ91" i="21" s="1"/>
  <c r="BQ401" i="21" s="1"/>
  <c r="BR91" i="21" s="1"/>
  <c r="BR401" i="21" s="1"/>
  <c r="BS91" i="21" s="1"/>
  <c r="BS401" i="21" s="1"/>
  <c r="BT91" i="21" s="1"/>
  <c r="BT401" i="21" s="1"/>
  <c r="BU91" i="21" s="1"/>
  <c r="BU401" i="21" s="1"/>
  <c r="AB85" i="21"/>
  <c r="AB395" i="21" s="1"/>
  <c r="AC85" i="21" s="1"/>
  <c r="AC395" i="21" s="1"/>
  <c r="AD85" i="21" s="1"/>
  <c r="AD395" i="21" s="1"/>
  <c r="AE85" i="21" s="1"/>
  <c r="AE395" i="21" s="1"/>
  <c r="AF85" i="21" s="1"/>
  <c r="AF395" i="21" s="1"/>
  <c r="AG85" i="21" s="1"/>
  <c r="AG395" i="21" s="1"/>
  <c r="AH85" i="21" s="1"/>
  <c r="AH395" i="21" s="1"/>
  <c r="AI85" i="21" s="1"/>
  <c r="AI395" i="21" s="1"/>
  <c r="AJ85" i="21" s="1"/>
  <c r="AJ395" i="21" s="1"/>
  <c r="AK85" i="21" s="1"/>
  <c r="AK395" i="21" s="1"/>
  <c r="AL85" i="21" s="1"/>
  <c r="AL395" i="21" s="1"/>
  <c r="AM85" i="21" s="1"/>
  <c r="AM395" i="21" s="1"/>
  <c r="AN85" i="21" s="1"/>
  <c r="AN395" i="21" s="1"/>
  <c r="AO85" i="21" s="1"/>
  <c r="AO395" i="21" s="1"/>
  <c r="AP85" i="21" s="1"/>
  <c r="AP395" i="21" s="1"/>
  <c r="AQ85" i="21" s="1"/>
  <c r="AQ395" i="21" s="1"/>
  <c r="AR85" i="21" s="1"/>
  <c r="AR395" i="21" s="1"/>
  <c r="AS85" i="21" s="1"/>
  <c r="AS395" i="21" s="1"/>
  <c r="AT85" i="21" s="1"/>
  <c r="AT395" i="21" s="1"/>
  <c r="AU85" i="21" s="1"/>
  <c r="AU395" i="21" s="1"/>
  <c r="AV85" i="21" s="1"/>
  <c r="AV395" i="21" s="1"/>
  <c r="AW85" i="21" s="1"/>
  <c r="AW395" i="21" s="1"/>
  <c r="AX85" i="21" s="1"/>
  <c r="AX395" i="21" s="1"/>
  <c r="AY85" i="21" s="1"/>
  <c r="AY395" i="21" s="1"/>
  <c r="AZ85" i="21" s="1"/>
  <c r="AZ395" i="21" s="1"/>
  <c r="BA85" i="21" s="1"/>
  <c r="BA395" i="21" s="1"/>
  <c r="BB85" i="21" s="1"/>
  <c r="BB395" i="21" s="1"/>
  <c r="BC85" i="21" s="1"/>
  <c r="BC395" i="21" s="1"/>
  <c r="BD85" i="21" s="1"/>
  <c r="BD395" i="21" s="1"/>
  <c r="BE85" i="21" s="1"/>
  <c r="BE395" i="21" s="1"/>
  <c r="BF85" i="21" s="1"/>
  <c r="BF395" i="21" s="1"/>
  <c r="BG85" i="21" s="1"/>
  <c r="BG395" i="21" s="1"/>
  <c r="BH85" i="21" s="1"/>
  <c r="BH395" i="21" s="1"/>
  <c r="BI85" i="21" s="1"/>
  <c r="BI395" i="21" s="1"/>
  <c r="BJ85" i="21" s="1"/>
  <c r="BJ395" i="21" s="1"/>
  <c r="BK85" i="21" s="1"/>
  <c r="BK395" i="21" s="1"/>
  <c r="BL85" i="21" s="1"/>
  <c r="BL395" i="21" s="1"/>
  <c r="BM85" i="21" s="1"/>
  <c r="BM395" i="21" s="1"/>
  <c r="BN85" i="21" s="1"/>
  <c r="BN395" i="21" s="1"/>
  <c r="BO85" i="21" s="1"/>
  <c r="BO395" i="21" s="1"/>
  <c r="BP85" i="21" s="1"/>
  <c r="BP395" i="21" s="1"/>
  <c r="BQ85" i="21" s="1"/>
  <c r="BQ395" i="21" s="1"/>
  <c r="BR85" i="21" s="1"/>
  <c r="BR395" i="21" s="1"/>
  <c r="BS85" i="21" s="1"/>
  <c r="BS395" i="21" s="1"/>
  <c r="BT85" i="21" s="1"/>
  <c r="BT395" i="21" s="1"/>
  <c r="BU85" i="21" s="1"/>
  <c r="BU395" i="21" s="1"/>
  <c r="AB94" i="21"/>
  <c r="AB404" i="21" s="1"/>
  <c r="AC94" i="21" s="1"/>
  <c r="AC404" i="21" s="1"/>
  <c r="AD94" i="21" s="1"/>
  <c r="AD404" i="21" s="1"/>
  <c r="AE94" i="21" s="1"/>
  <c r="AE404" i="21" s="1"/>
  <c r="AF94" i="21" s="1"/>
  <c r="AF404" i="21" s="1"/>
  <c r="AG94" i="21" s="1"/>
  <c r="AG404" i="21" s="1"/>
  <c r="AH94" i="21" s="1"/>
  <c r="AH404" i="21" s="1"/>
  <c r="AI94" i="21" s="1"/>
  <c r="AI404" i="21" s="1"/>
  <c r="AJ94" i="21" s="1"/>
  <c r="AJ404" i="21" s="1"/>
  <c r="AK94" i="21" s="1"/>
  <c r="AK404" i="21" s="1"/>
  <c r="AL94" i="21" s="1"/>
  <c r="AL404" i="21" s="1"/>
  <c r="AM94" i="21" s="1"/>
  <c r="AM404" i="21" s="1"/>
  <c r="AN94" i="21" s="1"/>
  <c r="AN404" i="21" s="1"/>
  <c r="AO94" i="21" s="1"/>
  <c r="AO404" i="21" s="1"/>
  <c r="AP94" i="21" s="1"/>
  <c r="AP404" i="21" s="1"/>
  <c r="AQ94" i="21" s="1"/>
  <c r="AQ404" i="21" s="1"/>
  <c r="AR94" i="21" s="1"/>
  <c r="AR404" i="21" s="1"/>
  <c r="AS94" i="21" s="1"/>
  <c r="AS404" i="21" s="1"/>
  <c r="AT94" i="21" s="1"/>
  <c r="AT404" i="21" s="1"/>
  <c r="AU94" i="21" s="1"/>
  <c r="AU404" i="21" s="1"/>
  <c r="AV94" i="21" s="1"/>
  <c r="AV404" i="21" s="1"/>
  <c r="AW94" i="21" s="1"/>
  <c r="AW404" i="21" s="1"/>
  <c r="AX94" i="21" s="1"/>
  <c r="AX404" i="21" s="1"/>
  <c r="AY94" i="21" s="1"/>
  <c r="AY404" i="21" s="1"/>
  <c r="AZ94" i="21" s="1"/>
  <c r="AZ404" i="21" s="1"/>
  <c r="BA94" i="21" s="1"/>
  <c r="BA404" i="21" s="1"/>
  <c r="BB94" i="21" s="1"/>
  <c r="BB404" i="21" s="1"/>
  <c r="BC94" i="21" s="1"/>
  <c r="BC404" i="21" s="1"/>
  <c r="BD94" i="21" s="1"/>
  <c r="BD404" i="21" s="1"/>
  <c r="BE94" i="21" s="1"/>
  <c r="BE404" i="21" s="1"/>
  <c r="BF94" i="21" s="1"/>
  <c r="BF404" i="21" s="1"/>
  <c r="BG94" i="21" s="1"/>
  <c r="BG404" i="21" s="1"/>
  <c r="BH94" i="21" s="1"/>
  <c r="BH404" i="21" s="1"/>
  <c r="BI94" i="21" s="1"/>
  <c r="BI404" i="21" s="1"/>
  <c r="BJ94" i="21" s="1"/>
  <c r="BJ404" i="21" s="1"/>
  <c r="BK94" i="21" s="1"/>
  <c r="BK404" i="21" s="1"/>
  <c r="BL94" i="21" s="1"/>
  <c r="BL404" i="21" s="1"/>
  <c r="BM94" i="21" s="1"/>
  <c r="BM404" i="21" s="1"/>
  <c r="BN94" i="21" s="1"/>
  <c r="BN404" i="21" s="1"/>
  <c r="BO94" i="21" s="1"/>
  <c r="BO404" i="21" s="1"/>
  <c r="BP94" i="21" s="1"/>
  <c r="BP404" i="21" s="1"/>
  <c r="BQ94" i="21" s="1"/>
  <c r="BQ404" i="21" s="1"/>
  <c r="BR94" i="21" s="1"/>
  <c r="BR404" i="21" s="1"/>
  <c r="BS94" i="21" s="1"/>
  <c r="BS404" i="21" s="1"/>
  <c r="BT94" i="21" s="1"/>
  <c r="BT404" i="21" s="1"/>
  <c r="BU94" i="21" s="1"/>
  <c r="BU404" i="21" s="1"/>
  <c r="AB92" i="21"/>
  <c r="AB402" i="21" s="1"/>
  <c r="AC92" i="21" s="1"/>
  <c r="AC402" i="21" s="1"/>
  <c r="AD92" i="21" s="1"/>
  <c r="AD402" i="21" s="1"/>
  <c r="AE92" i="21" s="1"/>
  <c r="AE402" i="21" s="1"/>
  <c r="AF92" i="21" s="1"/>
  <c r="AF402" i="21" s="1"/>
  <c r="AG92" i="21" s="1"/>
  <c r="AG402" i="21" s="1"/>
  <c r="AH92" i="21" s="1"/>
  <c r="AH402" i="21" s="1"/>
  <c r="AI92" i="21" s="1"/>
  <c r="AI402" i="21" s="1"/>
  <c r="AJ92" i="21" s="1"/>
  <c r="AJ402" i="21" s="1"/>
  <c r="AK92" i="21" s="1"/>
  <c r="AK402" i="21" s="1"/>
  <c r="AL92" i="21" s="1"/>
  <c r="AL402" i="21" s="1"/>
  <c r="AM92" i="21" s="1"/>
  <c r="AM402" i="21" s="1"/>
  <c r="AN92" i="21" s="1"/>
  <c r="AN402" i="21" s="1"/>
  <c r="AO92" i="21" s="1"/>
  <c r="AO402" i="21" s="1"/>
  <c r="AP92" i="21" s="1"/>
  <c r="AP402" i="21" s="1"/>
  <c r="AQ92" i="21" s="1"/>
  <c r="AQ402" i="21" s="1"/>
  <c r="AR92" i="21" s="1"/>
  <c r="AR402" i="21" s="1"/>
  <c r="AS92" i="21" s="1"/>
  <c r="AS402" i="21" s="1"/>
  <c r="AT92" i="21" s="1"/>
  <c r="AT402" i="21" s="1"/>
  <c r="AU92" i="21" s="1"/>
  <c r="AU402" i="21" s="1"/>
  <c r="AV92" i="21" s="1"/>
  <c r="AV402" i="21" s="1"/>
  <c r="AW92" i="21" s="1"/>
  <c r="AW402" i="21" s="1"/>
  <c r="AX92" i="21" s="1"/>
  <c r="AX402" i="21" s="1"/>
  <c r="AY92" i="21" s="1"/>
  <c r="AY402" i="21" s="1"/>
  <c r="AZ92" i="21" s="1"/>
  <c r="AZ402" i="21" s="1"/>
  <c r="BA92" i="21" s="1"/>
  <c r="BA402" i="21" s="1"/>
  <c r="BB92" i="21" s="1"/>
  <c r="BB402" i="21" s="1"/>
  <c r="BC92" i="21" s="1"/>
  <c r="BC402" i="21" s="1"/>
  <c r="BD92" i="21" s="1"/>
  <c r="BD402" i="21" s="1"/>
  <c r="BE92" i="21" s="1"/>
  <c r="BE402" i="21" s="1"/>
  <c r="BF92" i="21" s="1"/>
  <c r="BF402" i="21" s="1"/>
  <c r="BG92" i="21" s="1"/>
  <c r="BG402" i="21" s="1"/>
  <c r="BH92" i="21" s="1"/>
  <c r="BH402" i="21" s="1"/>
  <c r="BI92" i="21" s="1"/>
  <c r="BI402" i="21" s="1"/>
  <c r="BJ92" i="21" s="1"/>
  <c r="BJ402" i="21" s="1"/>
  <c r="BK92" i="21" s="1"/>
  <c r="BK402" i="21" s="1"/>
  <c r="BL92" i="21" s="1"/>
  <c r="BL402" i="21" s="1"/>
  <c r="BM92" i="21" s="1"/>
  <c r="BM402" i="21" s="1"/>
  <c r="BN92" i="21" s="1"/>
  <c r="BN402" i="21" s="1"/>
  <c r="BO92" i="21" s="1"/>
  <c r="BO402" i="21" s="1"/>
  <c r="BP92" i="21" s="1"/>
  <c r="BP402" i="21" s="1"/>
  <c r="BQ92" i="21" s="1"/>
  <c r="BQ402" i="21" s="1"/>
  <c r="BR92" i="21" s="1"/>
  <c r="BR402" i="21" s="1"/>
  <c r="BS92" i="21" s="1"/>
  <c r="BS402" i="21" s="1"/>
  <c r="BT92" i="21" s="1"/>
  <c r="BT402" i="21" s="1"/>
  <c r="BU92" i="21" s="1"/>
  <c r="BU402" i="21" s="1"/>
  <c r="AQ262" i="21"/>
  <c r="AP262" i="21"/>
  <c r="BF262" i="21"/>
  <c r="AL262" i="21"/>
  <c r="BS262" i="21"/>
  <c r="AU262" i="21"/>
  <c r="BP262" i="21"/>
  <c r="BT262" i="21"/>
  <c r="BD262" i="21"/>
  <c r="BN262" i="21"/>
  <c r="AF262" i="21"/>
  <c r="AC262" i="21"/>
  <c r="BO262" i="21"/>
  <c r="AH262" i="21"/>
  <c r="BG262" i="21"/>
  <c r="AR262" i="21"/>
  <c r="BE262" i="21"/>
  <c r="BU262" i="21"/>
  <c r="BR262" i="21"/>
  <c r="BL262" i="21"/>
  <c r="AD262" i="21"/>
  <c r="AT262" i="21"/>
  <c r="AG262" i="21"/>
  <c r="AN262" i="21"/>
  <c r="BK262" i="21"/>
  <c r="BA262" i="21"/>
  <c r="BM262" i="21"/>
  <c r="AK262" i="21"/>
  <c r="AZ262" i="21"/>
  <c r="AX262" i="21"/>
  <c r="AY262" i="21"/>
  <c r="AI262" i="21"/>
  <c r="BJ262" i="21"/>
  <c r="BQ262" i="21"/>
  <c r="AV262" i="21"/>
  <c r="AA262" i="21"/>
  <c r="AS262" i="21"/>
  <c r="AM262" i="21"/>
  <c r="AW262" i="21"/>
  <c r="BI262" i="21"/>
  <c r="BB262" i="21"/>
  <c r="AO262" i="21"/>
  <c r="AJ262" i="21"/>
  <c r="BH262" i="21"/>
  <c r="AB262" i="21"/>
  <c r="AE262" i="21"/>
  <c r="BC262" i="21"/>
  <c r="AD155" i="3"/>
  <c r="W114" i="21"/>
  <c r="W138" i="21"/>
  <c r="W123" i="21"/>
  <c r="W139" i="21"/>
  <c r="W113" i="21"/>
  <c r="W248" i="21"/>
  <c r="W145" i="21"/>
  <c r="W262" i="21"/>
  <c r="W129" i="21"/>
  <c r="W122" i="21"/>
  <c r="W212" i="21"/>
  <c r="W131" i="21"/>
  <c r="W150" i="21"/>
  <c r="W112" i="21"/>
  <c r="W214" i="21"/>
  <c r="W208" i="21"/>
  <c r="W211" i="21"/>
  <c r="W152" i="21"/>
  <c r="W247" i="21"/>
  <c r="W243" i="21"/>
  <c r="W203" i="21"/>
  <c r="W137" i="21"/>
  <c r="W153" i="21"/>
  <c r="W149" i="21"/>
  <c r="W136" i="21"/>
  <c r="W244" i="21"/>
  <c r="W249" i="21"/>
  <c r="W246" i="21"/>
  <c r="W213" i="21"/>
  <c r="W147" i="21"/>
  <c r="W140" i="21"/>
  <c r="W130" i="21"/>
  <c r="W120" i="21"/>
  <c r="W202" i="21"/>
  <c r="W209" i="21"/>
  <c r="W210" i="21"/>
  <c r="W251" i="21"/>
  <c r="W250" i="21"/>
  <c r="W119" i="21"/>
  <c r="W128" i="21"/>
  <c r="W148" i="21"/>
  <c r="W141" i="21"/>
  <c r="W207" i="21"/>
  <c r="W127" i="21"/>
  <c r="W115" i="21"/>
  <c r="W134" i="21"/>
  <c r="W121" i="21"/>
  <c r="W135" i="21"/>
  <c r="W116" i="21"/>
  <c r="W142" i="21"/>
  <c r="W206" i="21"/>
  <c r="W126" i="21"/>
  <c r="W151" i="21"/>
  <c r="W146" i="21"/>
  <c r="W245" i="21"/>
  <c r="AA390" i="21" l="1"/>
  <c r="AB292" i="21"/>
  <c r="AA389" i="21"/>
  <c r="AA388" i="21"/>
  <c r="Z290" i="21"/>
  <c r="AA387" i="21"/>
  <c r="AB294" i="21"/>
  <c r="AA288" i="21"/>
  <c r="AA385" i="21" s="1"/>
  <c r="AB289" i="21"/>
  <c r="AA386" i="21"/>
  <c r="AA73" i="21"/>
  <c r="Z382" i="21"/>
  <c r="Z375" i="21" s="1"/>
  <c r="BF204" i="21"/>
  <c r="BK239" i="21"/>
  <c r="BK241" i="21" s="1"/>
  <c r="BR204" i="21"/>
  <c r="BF239" i="21"/>
  <c r="BF241" i="21" s="1"/>
  <c r="AA236" i="21"/>
  <c r="AA371" i="21"/>
  <c r="BC204" i="21"/>
  <c r="BA293" i="21"/>
  <c r="BU293" i="21"/>
  <c r="BM293" i="21"/>
  <c r="BF293" i="21"/>
  <c r="AZ204" i="21"/>
  <c r="BH220" i="21"/>
  <c r="BH257" i="21" s="1"/>
  <c r="BH255" i="21" s="1"/>
  <c r="AT189" i="21"/>
  <c r="BH168" i="21"/>
  <c r="BI294" i="21"/>
  <c r="AY168" i="21"/>
  <c r="AZ294" i="21"/>
  <c r="AI168" i="21"/>
  <c r="AJ294" i="21"/>
  <c r="AM168" i="21"/>
  <c r="AN294" i="21"/>
  <c r="AJ168" i="21"/>
  <c r="AK294" i="21"/>
  <c r="AR168" i="21"/>
  <c r="AS294" i="21"/>
  <c r="AT168" i="21"/>
  <c r="AU294" i="21"/>
  <c r="BL168" i="21"/>
  <c r="BM294" i="21"/>
  <c r="AG168" i="21"/>
  <c r="AH294" i="21"/>
  <c r="BI168" i="21"/>
  <c r="BJ294" i="21"/>
  <c r="AO168" i="21"/>
  <c r="AP294" i="21"/>
  <c r="AV168" i="21"/>
  <c r="AW294" i="21"/>
  <c r="BS168" i="21"/>
  <c r="BT294" i="21"/>
  <c r="BB168" i="21"/>
  <c r="BC294" i="21"/>
  <c r="AN168" i="21"/>
  <c r="AO294" i="21"/>
  <c r="AK168" i="21"/>
  <c r="AL294" i="21"/>
  <c r="AD168" i="21"/>
  <c r="AE294" i="21"/>
  <c r="BM168" i="21"/>
  <c r="BN294" i="21"/>
  <c r="BP168" i="21"/>
  <c r="BQ294" i="21"/>
  <c r="AW168" i="21"/>
  <c r="AX294" i="21"/>
  <c r="AQ168" i="21"/>
  <c r="AR294" i="21"/>
  <c r="BE168" i="21"/>
  <c r="BF294" i="21"/>
  <c r="AZ168" i="21"/>
  <c r="BA294" i="21"/>
  <c r="BT168" i="21"/>
  <c r="BU294" i="21"/>
  <c r="AC168" i="21"/>
  <c r="AD294" i="21"/>
  <c r="AL168" i="21"/>
  <c r="AM294" i="21"/>
  <c r="AE168" i="21"/>
  <c r="AF294" i="21"/>
  <c r="AF168" i="21"/>
  <c r="AG294" i="21"/>
  <c r="AB168" i="21"/>
  <c r="AC294" i="21"/>
  <c r="AP168" i="21"/>
  <c r="AQ294" i="21"/>
  <c r="BG168" i="21"/>
  <c r="BH294" i="21"/>
  <c r="AU168" i="21"/>
  <c r="AV294" i="21"/>
  <c r="BO168" i="21"/>
  <c r="BP294" i="21"/>
  <c r="BQ168" i="21"/>
  <c r="BR294" i="21"/>
  <c r="BA168" i="21"/>
  <c r="BB294" i="21"/>
  <c r="BK168" i="21"/>
  <c r="BL294" i="21"/>
  <c r="AH168" i="21"/>
  <c r="AI294" i="21"/>
  <c r="BD168" i="21"/>
  <c r="BE294" i="21"/>
  <c r="BJ168" i="21"/>
  <c r="BK294" i="21"/>
  <c r="BN168" i="21"/>
  <c r="BO294" i="21"/>
  <c r="AS168" i="21"/>
  <c r="AT294" i="21"/>
  <c r="BF168" i="21"/>
  <c r="BG294" i="21"/>
  <c r="BR168" i="21"/>
  <c r="BS294" i="21"/>
  <c r="BC168" i="21"/>
  <c r="BD294" i="21"/>
  <c r="AX168" i="21"/>
  <c r="AY294" i="21"/>
  <c r="AI293" i="21"/>
  <c r="BE293" i="21"/>
  <c r="AQ293" i="21"/>
  <c r="BK284" i="21"/>
  <c r="AW293" i="21"/>
  <c r="AF293" i="21"/>
  <c r="BN293" i="21"/>
  <c r="AM293" i="21"/>
  <c r="BT293" i="21"/>
  <c r="AD293" i="21"/>
  <c r="BR293" i="21"/>
  <c r="BO293" i="21"/>
  <c r="AN293" i="21"/>
  <c r="AU293" i="21"/>
  <c r="AT293" i="21"/>
  <c r="AP293" i="21"/>
  <c r="AL293" i="21"/>
  <c r="BK293" i="21"/>
  <c r="AH293" i="21"/>
  <c r="BI293" i="21"/>
  <c r="AB293" i="21"/>
  <c r="AV293" i="21"/>
  <c r="BQ293" i="21"/>
  <c r="AX293" i="21"/>
  <c r="BB293" i="21"/>
  <c r="AO293" i="21"/>
  <c r="BJ293" i="21"/>
  <c r="AJ293" i="21"/>
  <c r="AG293" i="21"/>
  <c r="AR293" i="21"/>
  <c r="AE293" i="21"/>
  <c r="BG293" i="21"/>
  <c r="BH293" i="21"/>
  <c r="BL293" i="21"/>
  <c r="AZ293" i="21"/>
  <c r="BD293" i="21"/>
  <c r="AS293" i="21"/>
  <c r="AC293" i="21"/>
  <c r="AK293" i="21"/>
  <c r="BS293" i="21"/>
  <c r="BC293" i="21"/>
  <c r="AY293" i="21"/>
  <c r="BF185" i="21"/>
  <c r="BG292" i="21"/>
  <c r="AT185" i="21"/>
  <c r="AT178" i="21" s="1"/>
  <c r="AU292" i="21"/>
  <c r="BM185" i="21"/>
  <c r="BM178" i="21" s="1"/>
  <c r="BN292" i="21"/>
  <c r="AC185" i="21"/>
  <c r="AD292" i="21"/>
  <c r="AK185" i="21"/>
  <c r="AK178" i="21" s="1"/>
  <c r="AL292" i="21"/>
  <c r="AJ185" i="21"/>
  <c r="AJ178" i="21" s="1"/>
  <c r="AK292" i="21"/>
  <c r="AH185" i="21"/>
  <c r="AH178" i="21" s="1"/>
  <c r="AI292" i="21"/>
  <c r="AN185" i="21"/>
  <c r="AN178" i="21" s="1"/>
  <c r="AO292" i="21"/>
  <c r="BD185" i="21"/>
  <c r="BD178" i="21" s="1"/>
  <c r="BE292" i="21"/>
  <c r="AU185" i="21"/>
  <c r="AU178" i="21" s="1"/>
  <c r="AV292" i="21"/>
  <c r="BI185" i="21"/>
  <c r="BI178" i="21" s="1"/>
  <c r="BJ292" i="21"/>
  <c r="BB185" i="21"/>
  <c r="BB178" i="21" s="1"/>
  <c r="BC292" i="21"/>
  <c r="BC185" i="21"/>
  <c r="BC178" i="21" s="1"/>
  <c r="BD292" i="21"/>
  <c r="AW185" i="21"/>
  <c r="AW178" i="21" s="1"/>
  <c r="AX292" i="21"/>
  <c r="AP185" i="21"/>
  <c r="AP178" i="21" s="1"/>
  <c r="AQ292" i="21"/>
  <c r="AG185" i="21"/>
  <c r="AG178" i="21" s="1"/>
  <c r="AH292" i="21"/>
  <c r="AD185" i="21"/>
  <c r="AD178" i="21" s="1"/>
  <c r="AE292" i="21"/>
  <c r="AI185" i="21"/>
  <c r="AI178" i="21" s="1"/>
  <c r="AJ292" i="21"/>
  <c r="BS185" i="21"/>
  <c r="BS178" i="21" s="1"/>
  <c r="BT292" i="21"/>
  <c r="BE185" i="21"/>
  <c r="BE178" i="21" s="1"/>
  <c r="BF292" i="21"/>
  <c r="AL185" i="21"/>
  <c r="AL178" i="21" s="1"/>
  <c r="AM292" i="21"/>
  <c r="BH185" i="21"/>
  <c r="BH178" i="21" s="1"/>
  <c r="BI292" i="21"/>
  <c r="BO185" i="21"/>
  <c r="BO178" i="21" s="1"/>
  <c r="BP292" i="21"/>
  <c r="AB185" i="21"/>
  <c r="AB178" i="21" s="1"/>
  <c r="AC292" i="21"/>
  <c r="BP185" i="21"/>
  <c r="BP178" i="21" s="1"/>
  <c r="BQ292" i="21"/>
  <c r="BA185" i="21"/>
  <c r="BA178" i="21" s="1"/>
  <c r="BB292" i="21"/>
  <c r="AF185" i="21"/>
  <c r="AF178" i="21" s="1"/>
  <c r="AG292" i="21"/>
  <c r="AR185" i="21"/>
  <c r="AR178" i="21" s="1"/>
  <c r="AS292" i="21"/>
  <c r="AQ185" i="21"/>
  <c r="AR292" i="21"/>
  <c r="AZ185" i="21"/>
  <c r="AZ178" i="21" s="1"/>
  <c r="BA292" i="21"/>
  <c r="AS185" i="21"/>
  <c r="AS178" i="21" s="1"/>
  <c r="AT292" i="21"/>
  <c r="AX185" i="21"/>
  <c r="AX178" i="21" s="1"/>
  <c r="AY292" i="21"/>
  <c r="AO185" i="21"/>
  <c r="AO178" i="21" s="1"/>
  <c r="AP292" i="21"/>
  <c r="BN185" i="21"/>
  <c r="BN178" i="21" s="1"/>
  <c r="BO292" i="21"/>
  <c r="BK185" i="21"/>
  <c r="BK178" i="21" s="1"/>
  <c r="BL292" i="21"/>
  <c r="BR185" i="21"/>
  <c r="BR178" i="21" s="1"/>
  <c r="BS292" i="21"/>
  <c r="BQ185" i="21"/>
  <c r="BQ178" i="21" s="1"/>
  <c r="BR292" i="21"/>
  <c r="BJ185" i="21"/>
  <c r="BJ178" i="21" s="1"/>
  <c r="BK292" i="21"/>
  <c r="AY185" i="21"/>
  <c r="AY178" i="21" s="1"/>
  <c r="AZ292" i="21"/>
  <c r="BG185" i="21"/>
  <c r="BH292" i="21"/>
  <c r="AE185" i="21"/>
  <c r="AF292" i="21"/>
  <c r="BL185" i="21"/>
  <c r="BL178" i="21" s="1"/>
  <c r="BM292" i="21"/>
  <c r="AM185" i="21"/>
  <c r="AM178" i="21" s="1"/>
  <c r="AN292" i="21"/>
  <c r="AV185" i="21"/>
  <c r="AV178" i="21" s="1"/>
  <c r="AW292" i="21"/>
  <c r="BT185" i="21"/>
  <c r="BT178" i="21" s="1"/>
  <c r="BU292" i="21"/>
  <c r="BO166" i="21"/>
  <c r="BP291" i="21"/>
  <c r="BK166" i="21"/>
  <c r="BL291" i="21"/>
  <c r="AY166" i="21"/>
  <c r="AZ291" i="21"/>
  <c r="BC166" i="21"/>
  <c r="BD291" i="21"/>
  <c r="AR166" i="21"/>
  <c r="AS291" i="21"/>
  <c r="AB166" i="21"/>
  <c r="AB163" i="21" s="1"/>
  <c r="AC291" i="21"/>
  <c r="AJ166" i="21"/>
  <c r="AK291" i="21"/>
  <c r="BR166" i="21"/>
  <c r="BS291" i="21"/>
  <c r="BB166" i="21"/>
  <c r="BC291" i="21"/>
  <c r="AX166" i="21"/>
  <c r="AX163" i="21" s="1"/>
  <c r="AY291" i="21"/>
  <c r="AE166" i="21"/>
  <c r="AF291" i="21"/>
  <c r="AC166" i="21"/>
  <c r="AD291" i="21"/>
  <c r="AZ166" i="21"/>
  <c r="BA291" i="21"/>
  <c r="BQ166" i="21"/>
  <c r="BQ163" i="21" s="1"/>
  <c r="BR291" i="21"/>
  <c r="BN166" i="21"/>
  <c r="BO291" i="21"/>
  <c r="BM166" i="21"/>
  <c r="BN291" i="21"/>
  <c r="AM166" i="21"/>
  <c r="AN291" i="21"/>
  <c r="AT166" i="21"/>
  <c r="AU291" i="21"/>
  <c r="AS166" i="21"/>
  <c r="AT291" i="21"/>
  <c r="AO166" i="21"/>
  <c r="AO163" i="21" s="1"/>
  <c r="AP291" i="21"/>
  <c r="AK166" i="21"/>
  <c r="AK163" i="21" s="1"/>
  <c r="AL291" i="21"/>
  <c r="BJ166" i="21"/>
  <c r="BK291" i="21"/>
  <c r="AG166" i="21"/>
  <c r="AH291" i="21"/>
  <c r="BH166" i="21"/>
  <c r="BI291" i="21"/>
  <c r="AB291" i="21"/>
  <c r="AU166" i="21"/>
  <c r="AV291" i="21"/>
  <c r="BP166" i="21"/>
  <c r="BQ291" i="21"/>
  <c r="AV166" i="21"/>
  <c r="AW291" i="21"/>
  <c r="AW166" i="21"/>
  <c r="AX291" i="21"/>
  <c r="AL166" i="21"/>
  <c r="AL163" i="21" s="1"/>
  <c r="AM291" i="21"/>
  <c r="BA166" i="21"/>
  <c r="BB291" i="21"/>
  <c r="AN166" i="21"/>
  <c r="AN163" i="21" s="1"/>
  <c r="AO291" i="21"/>
  <c r="AH166" i="21"/>
  <c r="AI291" i="21"/>
  <c r="BT166" i="21"/>
  <c r="BU291" i="21"/>
  <c r="BI166" i="21"/>
  <c r="BJ291" i="21"/>
  <c r="AF166" i="21"/>
  <c r="AG291" i="21"/>
  <c r="BE166" i="21"/>
  <c r="BF291" i="21"/>
  <c r="BD166" i="21"/>
  <c r="BE291" i="21"/>
  <c r="AI166" i="21"/>
  <c r="AJ291" i="21"/>
  <c r="AQ166" i="21"/>
  <c r="AR291" i="21"/>
  <c r="BS166" i="21"/>
  <c r="BT291" i="21"/>
  <c r="AD166" i="21"/>
  <c r="AE291" i="21"/>
  <c r="BL166" i="21"/>
  <c r="BM291" i="21"/>
  <c r="AP166" i="21"/>
  <c r="AP163" i="21" s="1"/>
  <c r="AQ291" i="21"/>
  <c r="BF166" i="21"/>
  <c r="BG291" i="21"/>
  <c r="BG166" i="21"/>
  <c r="BH291" i="21"/>
  <c r="AH173" i="21"/>
  <c r="AH170" i="21" s="1"/>
  <c r="AI289" i="21"/>
  <c r="BQ161" i="21"/>
  <c r="BP290" i="21"/>
  <c r="BS161" i="21"/>
  <c r="BR290" i="21"/>
  <c r="AG161" i="21"/>
  <c r="AF290" i="21"/>
  <c r="AW161" i="21"/>
  <c r="AV290" i="21"/>
  <c r="BA173" i="21"/>
  <c r="BA170" i="21" s="1"/>
  <c r="BB289" i="21"/>
  <c r="AS161" i="21"/>
  <c r="AR290" i="21"/>
  <c r="BE161" i="21"/>
  <c r="BD290" i="21"/>
  <c r="BU161" i="21"/>
  <c r="BT290" i="21"/>
  <c r="BQ173" i="21"/>
  <c r="BQ170" i="21" s="1"/>
  <c r="BR289" i="21"/>
  <c r="AV173" i="21"/>
  <c r="AV170" i="21" s="1"/>
  <c r="AW289" i="21"/>
  <c r="AT173" i="21"/>
  <c r="AT170" i="21" s="1"/>
  <c r="AU289" i="21"/>
  <c r="AU161" i="21"/>
  <c r="AT290" i="21"/>
  <c r="AZ173" i="21"/>
  <c r="AZ170" i="21" s="1"/>
  <c r="BA289" i="21"/>
  <c r="AK173" i="21"/>
  <c r="AK170" i="21" s="1"/>
  <c r="AL289" i="21"/>
  <c r="BL161" i="21"/>
  <c r="BK290" i="21"/>
  <c r="BG161" i="21"/>
  <c r="BF290" i="21"/>
  <c r="BC161" i="21"/>
  <c r="BB290" i="21"/>
  <c r="AB173" i="21"/>
  <c r="AB170" i="21" s="1"/>
  <c r="AC289" i="21"/>
  <c r="BM173" i="21"/>
  <c r="BM170" i="21" s="1"/>
  <c r="BN289" i="21"/>
  <c r="AI173" i="21"/>
  <c r="AI170" i="21" s="1"/>
  <c r="AJ289" i="21"/>
  <c r="AE161" i="21"/>
  <c r="AD290" i="21"/>
  <c r="BD173" i="21"/>
  <c r="BD170" i="21" s="1"/>
  <c r="BE289" i="21"/>
  <c r="BT173" i="21"/>
  <c r="BT170" i="21" s="1"/>
  <c r="BU289" i="21"/>
  <c r="BO173" i="21"/>
  <c r="BO170" i="21" s="1"/>
  <c r="BP289" i="21"/>
  <c r="BH161" i="21"/>
  <c r="BG290" i="21"/>
  <c r="BP173" i="21"/>
  <c r="BP170" i="21" s="1"/>
  <c r="BQ289" i="21"/>
  <c r="BR161" i="21"/>
  <c r="BQ290" i="21"/>
  <c r="BP161" i="21"/>
  <c r="BO290" i="21"/>
  <c r="BT161" i="21"/>
  <c r="BS290" i="21"/>
  <c r="AY173" i="21"/>
  <c r="AY170" i="21" s="1"/>
  <c r="AZ289" i="21"/>
  <c r="BF173" i="21"/>
  <c r="BF170" i="21" s="1"/>
  <c r="BG289" i="21"/>
  <c r="BA161" i="21"/>
  <c r="AZ290" i="21"/>
  <c r="AI161" i="21"/>
  <c r="AH290" i="21"/>
  <c r="BM161" i="21"/>
  <c r="BL290" i="21"/>
  <c r="AQ173" i="21"/>
  <c r="AQ170" i="21" s="1"/>
  <c r="AR289" i="21"/>
  <c r="BG173" i="21"/>
  <c r="BG170" i="21" s="1"/>
  <c r="BH289" i="21"/>
  <c r="BN173" i="21"/>
  <c r="BN170" i="21" s="1"/>
  <c r="BO289" i="21"/>
  <c r="BI173" i="21"/>
  <c r="BJ289" i="21"/>
  <c r="AR173" i="21"/>
  <c r="AR170" i="21" s="1"/>
  <c r="AS289" i="21"/>
  <c r="AQ161" i="21"/>
  <c r="AP290" i="21"/>
  <c r="AJ173" i="21"/>
  <c r="AJ170" i="21" s="1"/>
  <c r="AK289" i="21"/>
  <c r="AL161" i="21"/>
  <c r="AK290" i="21"/>
  <c r="AX161" i="21"/>
  <c r="AW290" i="21"/>
  <c r="AC161" i="21"/>
  <c r="AB290" i="21"/>
  <c r="AN161" i="21"/>
  <c r="AM290" i="21"/>
  <c r="AN173" i="21"/>
  <c r="AN170" i="21" s="1"/>
  <c r="AO289" i="21"/>
  <c r="AM173" i="21"/>
  <c r="AM170" i="21" s="1"/>
  <c r="AN289" i="21"/>
  <c r="BB173" i="21"/>
  <c r="BB170" i="21" s="1"/>
  <c r="BC289" i="21"/>
  <c r="BS173" i="21"/>
  <c r="BS170" i="21" s="1"/>
  <c r="BT289" i="21"/>
  <c r="AS173" i="21"/>
  <c r="AS170" i="21" s="1"/>
  <c r="AT289" i="21"/>
  <c r="AJ161" i="21"/>
  <c r="AI290" i="21"/>
  <c r="AR161" i="21"/>
  <c r="AQ290" i="21"/>
  <c r="BI161" i="21"/>
  <c r="BH290" i="21"/>
  <c r="AD173" i="21"/>
  <c r="AD170" i="21" s="1"/>
  <c r="AE289" i="21"/>
  <c r="AG173" i="21"/>
  <c r="AG170" i="21" s="1"/>
  <c r="AH289" i="21"/>
  <c r="AV161" i="21"/>
  <c r="AU290" i="21"/>
  <c r="BE173" i="21"/>
  <c r="BE170" i="21" s="1"/>
  <c r="BF289" i="21"/>
  <c r="BK161" i="21"/>
  <c r="BJ290" i="21"/>
  <c r="AL173" i="21"/>
  <c r="AL170" i="21" s="1"/>
  <c r="AM289" i="21"/>
  <c r="BB161" i="21"/>
  <c r="BA290" i="21"/>
  <c r="BC173" i="21"/>
  <c r="BC170" i="21" s="1"/>
  <c r="BD289" i="21"/>
  <c r="AP173" i="21"/>
  <c r="AP170" i="21" s="1"/>
  <c r="AQ289" i="21"/>
  <c r="AT161" i="21"/>
  <c r="AS290" i="21"/>
  <c r="AY161" i="21"/>
  <c r="AX290" i="21"/>
  <c r="BN161" i="21"/>
  <c r="BM290" i="21"/>
  <c r="AE173" i="21"/>
  <c r="AE170" i="21" s="1"/>
  <c r="AF289" i="21"/>
  <c r="AC173" i="21"/>
  <c r="AC170" i="21" s="1"/>
  <c r="AD289" i="21"/>
  <c r="AX173" i="21"/>
  <c r="AX170" i="21" s="1"/>
  <c r="AY289" i="21"/>
  <c r="AF161" i="21"/>
  <c r="AE290" i="21"/>
  <c r="AH161" i="21"/>
  <c r="AG290" i="21"/>
  <c r="BF161" i="21"/>
  <c r="BE290" i="21"/>
  <c r="AO173" i="21"/>
  <c r="AO170" i="21" s="1"/>
  <c r="AP289" i="21"/>
  <c r="AB161" i="21"/>
  <c r="AA290" i="21"/>
  <c r="AK161" i="21"/>
  <c r="AJ290" i="21"/>
  <c r="BJ161" i="21"/>
  <c r="BI290" i="21"/>
  <c r="AM161" i="21"/>
  <c r="AL290" i="21"/>
  <c r="AD161" i="21"/>
  <c r="AC290" i="21"/>
  <c r="BK173" i="21"/>
  <c r="BK170" i="21" s="1"/>
  <c r="BL289" i="21"/>
  <c r="AP161" i="21"/>
  <c r="AO290" i="21"/>
  <c r="AO161" i="21"/>
  <c r="AN290" i="21"/>
  <c r="BR173" i="21"/>
  <c r="BR170" i="21" s="1"/>
  <c r="BS289" i="21"/>
  <c r="AU173" i="21"/>
  <c r="AU170" i="21" s="1"/>
  <c r="AV289" i="21"/>
  <c r="AW173" i="21"/>
  <c r="AW170" i="21" s="1"/>
  <c r="AX289" i="21"/>
  <c r="BD161" i="21"/>
  <c r="BC290" i="21"/>
  <c r="BO161" i="21"/>
  <c r="BN290" i="21"/>
  <c r="AF173" i="21"/>
  <c r="AF170" i="21" s="1"/>
  <c r="AG289" i="21"/>
  <c r="BJ173" i="21"/>
  <c r="BJ170" i="21" s="1"/>
  <c r="BK289" i="21"/>
  <c r="AZ161" i="21"/>
  <c r="AY290" i="21"/>
  <c r="BH173" i="21"/>
  <c r="BH170" i="21" s="1"/>
  <c r="BI289" i="21"/>
  <c r="BL173" i="21"/>
  <c r="BL170" i="21" s="1"/>
  <c r="BM289" i="21"/>
  <c r="AW239" i="21"/>
  <c r="AW241" i="21" s="1"/>
  <c r="AW221" i="21"/>
  <c r="AW258" i="21" s="1"/>
  <c r="AW255" i="21" s="1"/>
  <c r="AI158" i="21"/>
  <c r="AH286" i="21"/>
  <c r="AL160" i="21"/>
  <c r="AL288" i="21"/>
  <c r="AB160" i="21"/>
  <c r="AB288" i="21"/>
  <c r="BA160" i="21"/>
  <c r="BA288" i="21"/>
  <c r="BC160" i="21"/>
  <c r="BC288" i="21"/>
  <c r="BQ160" i="21"/>
  <c r="BQ288" i="21"/>
  <c r="AY160" i="21"/>
  <c r="AY288" i="21"/>
  <c r="AE160" i="21"/>
  <c r="AE288" i="21"/>
  <c r="BK158" i="21"/>
  <c r="BJ286" i="21"/>
  <c r="BO160" i="21"/>
  <c r="BO288" i="21"/>
  <c r="AH159" i="21"/>
  <c r="AG287" i="21"/>
  <c r="AC158" i="21"/>
  <c r="AB286" i="21"/>
  <c r="BF159" i="21"/>
  <c r="BE287" i="21"/>
  <c r="BT159" i="21"/>
  <c r="BS287" i="21"/>
  <c r="BR159" i="21"/>
  <c r="BQ287" i="21"/>
  <c r="BK160" i="21"/>
  <c r="BK288" i="21"/>
  <c r="BU159" i="21"/>
  <c r="BT287" i="21"/>
  <c r="AU160" i="21"/>
  <c r="AU288" i="21"/>
  <c r="AP158" i="21"/>
  <c r="AO286" i="21"/>
  <c r="AC160" i="21"/>
  <c r="AC288" i="21"/>
  <c r="AM158" i="21"/>
  <c r="AL286" i="21"/>
  <c r="BL159" i="21"/>
  <c r="BK287" i="21"/>
  <c r="AB158" i="21"/>
  <c r="AA286" i="21"/>
  <c r="AB159" i="21"/>
  <c r="AA287" i="21"/>
  <c r="AA384" i="21" s="1"/>
  <c r="BN158" i="21"/>
  <c r="BM286" i="21"/>
  <c r="BI160" i="21"/>
  <c r="BI288" i="21"/>
  <c r="AM159" i="21"/>
  <c r="AL287" i="21"/>
  <c r="BU158" i="21"/>
  <c r="BT286" i="21"/>
  <c r="AW158" i="21"/>
  <c r="AV286" i="21"/>
  <c r="BT158" i="21"/>
  <c r="BS286" i="21"/>
  <c r="BR158" i="21"/>
  <c r="BQ286" i="21"/>
  <c r="BQ158" i="21"/>
  <c r="BP286" i="21"/>
  <c r="AR159" i="21"/>
  <c r="AQ287" i="21"/>
  <c r="AF159" i="21"/>
  <c r="AE287" i="21"/>
  <c r="BU160" i="21"/>
  <c r="BU288" i="21"/>
  <c r="AM160" i="21"/>
  <c r="AM288" i="21"/>
  <c r="AN158" i="21"/>
  <c r="AM286" i="21"/>
  <c r="AZ160" i="21"/>
  <c r="AZ288" i="21"/>
  <c r="AY158" i="21"/>
  <c r="AX286" i="21"/>
  <c r="AH158" i="21"/>
  <c r="AG286" i="21"/>
  <c r="AO160" i="21"/>
  <c r="AO288" i="21"/>
  <c r="BB159" i="21"/>
  <c r="BA287" i="21"/>
  <c r="BK159" i="21"/>
  <c r="BJ287" i="21"/>
  <c r="AZ158" i="21"/>
  <c r="AY286" i="21"/>
  <c r="AG158" i="21"/>
  <c r="AF286" i="21"/>
  <c r="BP160" i="21"/>
  <c r="BP288" i="21"/>
  <c r="BS158" i="21"/>
  <c r="BR286" i="21"/>
  <c r="BP159" i="21"/>
  <c r="BO287" i="21"/>
  <c r="AE159" i="21"/>
  <c r="AD287" i="21"/>
  <c r="AR158" i="21"/>
  <c r="AQ286" i="21"/>
  <c r="BE158" i="21"/>
  <c r="BD286" i="21"/>
  <c r="BG159" i="21"/>
  <c r="BF287" i="21"/>
  <c r="BQ159" i="21"/>
  <c r="BP287" i="21"/>
  <c r="BM158" i="21"/>
  <c r="BL286" i="21"/>
  <c r="AQ158" i="21"/>
  <c r="AP286" i="21"/>
  <c r="BA158" i="21"/>
  <c r="AZ286" i="21"/>
  <c r="BM160" i="21"/>
  <c r="BM288" i="21"/>
  <c r="AF158" i="21"/>
  <c r="AE286" i="21"/>
  <c r="AS159" i="21"/>
  <c r="AR287" i="21"/>
  <c r="BJ158" i="21"/>
  <c r="BI286" i="21"/>
  <c r="AV160" i="21"/>
  <c r="AV288" i="21"/>
  <c r="BJ159" i="21"/>
  <c r="BI287" i="21"/>
  <c r="BJ160" i="21"/>
  <c r="BJ288" i="21"/>
  <c r="BG158" i="21"/>
  <c r="BF286" i="21"/>
  <c r="BT160" i="21"/>
  <c r="BT288" i="21"/>
  <c r="AL158" i="21"/>
  <c r="AK286" i="21"/>
  <c r="AD159" i="21"/>
  <c r="AC287" i="21"/>
  <c r="BA159" i="21"/>
  <c r="AZ287" i="21"/>
  <c r="BF160" i="21"/>
  <c r="BF288" i="21"/>
  <c r="AD158" i="21"/>
  <c r="AC286" i="21"/>
  <c r="AV159" i="21"/>
  <c r="AU287" i="21"/>
  <c r="BD160" i="21"/>
  <c r="BD288" i="21"/>
  <c r="AX159" i="21"/>
  <c r="AW287" i="21"/>
  <c r="AN160" i="21"/>
  <c r="AN288" i="21"/>
  <c r="BI158" i="21"/>
  <c r="BH286" i="21"/>
  <c r="BC159" i="21"/>
  <c r="BB287" i="21"/>
  <c r="AH160" i="21"/>
  <c r="AH288" i="21"/>
  <c r="AK160" i="21"/>
  <c r="AK288" i="21"/>
  <c r="BB158" i="21"/>
  <c r="BA286" i="21"/>
  <c r="BM159" i="21"/>
  <c r="BL287" i="21"/>
  <c r="BH159" i="21"/>
  <c r="BG287" i="21"/>
  <c r="AG160" i="21"/>
  <c r="AG288" i="21"/>
  <c r="AJ159" i="21"/>
  <c r="AI287" i="21"/>
  <c r="AX158" i="21"/>
  <c r="AW286" i="21"/>
  <c r="BD158" i="21"/>
  <c r="BC286" i="21"/>
  <c r="BI159" i="21"/>
  <c r="BH287" i="21"/>
  <c r="AS160" i="21"/>
  <c r="AS288" i="21"/>
  <c r="AT158" i="21"/>
  <c r="AS286" i="21"/>
  <c r="AK159" i="21"/>
  <c r="AJ287" i="21"/>
  <c r="AO159" i="21"/>
  <c r="AN287" i="21"/>
  <c r="AN159" i="21"/>
  <c r="AM287" i="21"/>
  <c r="AD160" i="21"/>
  <c r="AD288" i="21"/>
  <c r="BL158" i="21"/>
  <c r="BK286" i="21"/>
  <c r="AJ160" i="21"/>
  <c r="AJ288" i="21"/>
  <c r="BL160" i="21"/>
  <c r="BL288" i="21"/>
  <c r="AJ158" i="21"/>
  <c r="AI286" i="21"/>
  <c r="AP159" i="21"/>
  <c r="AO287" i="21"/>
  <c r="AR160" i="21"/>
  <c r="AR288" i="21"/>
  <c r="AG159" i="21"/>
  <c r="AF287" i="21"/>
  <c r="AU158" i="21"/>
  <c r="AT286" i="21"/>
  <c r="BF158" i="21"/>
  <c r="BE286" i="21"/>
  <c r="AE158" i="21"/>
  <c r="AD286" i="21"/>
  <c r="AU159" i="21"/>
  <c r="AT287" i="21"/>
  <c r="BN160" i="21"/>
  <c r="BN288" i="21"/>
  <c r="AW160" i="21"/>
  <c r="AW288" i="21"/>
  <c r="AP160" i="21"/>
  <c r="AP288" i="21"/>
  <c r="AQ160" i="21"/>
  <c r="AQ288" i="21"/>
  <c r="BO158" i="21"/>
  <c r="BN286" i="21"/>
  <c r="BP158" i="21"/>
  <c r="BO286" i="21"/>
  <c r="BB160" i="21"/>
  <c r="BB288" i="21"/>
  <c r="AQ159" i="21"/>
  <c r="AP287" i="21"/>
  <c r="BS159" i="21"/>
  <c r="BR287" i="21"/>
  <c r="AI160" i="21"/>
  <c r="AI288" i="21"/>
  <c r="BH158" i="21"/>
  <c r="BG286" i="21"/>
  <c r="BE160" i="21"/>
  <c r="BE288" i="21"/>
  <c r="AX160" i="21"/>
  <c r="AX288" i="21"/>
  <c r="AL159" i="21"/>
  <c r="AK287" i="21"/>
  <c r="AZ159" i="21"/>
  <c r="AY287" i="21"/>
  <c r="AT159" i="21"/>
  <c r="AS287" i="21"/>
  <c r="AV158" i="21"/>
  <c r="AU286" i="21"/>
  <c r="BS160" i="21"/>
  <c r="BS288" i="21"/>
  <c r="AK158" i="21"/>
  <c r="AJ286" i="21"/>
  <c r="AC159" i="21"/>
  <c r="AB287" i="21"/>
  <c r="BD159" i="21"/>
  <c r="BC287" i="21"/>
  <c r="BG160" i="21"/>
  <c r="BG288" i="21"/>
  <c r="BR160" i="21"/>
  <c r="BR288" i="21"/>
  <c r="BO159" i="21"/>
  <c r="BN287" i="21"/>
  <c r="AT160" i="21"/>
  <c r="AT288" i="21"/>
  <c r="AI159" i="21"/>
  <c r="AH287" i="21"/>
  <c r="BH160" i="21"/>
  <c r="BH288" i="21"/>
  <c r="AO158" i="21"/>
  <c r="AN286" i="21"/>
  <c r="BC158" i="21"/>
  <c r="BB286" i="21"/>
  <c r="AW159" i="21"/>
  <c r="AV287" i="21"/>
  <c r="BN159" i="21"/>
  <c r="BM287" i="21"/>
  <c r="AS158" i="21"/>
  <c r="AS157" i="21" s="1"/>
  <c r="AR286" i="21"/>
  <c r="AY159" i="21"/>
  <c r="AX287" i="21"/>
  <c r="AF160" i="21"/>
  <c r="AF288" i="21"/>
  <c r="BE159" i="21"/>
  <c r="BD287" i="21"/>
  <c r="AE240" i="21"/>
  <c r="AE241" i="21" s="1"/>
  <c r="AA217" i="21"/>
  <c r="AV284" i="21"/>
  <c r="AR284" i="21"/>
  <c r="AM284" i="21"/>
  <c r="AO284" i="21"/>
  <c r="AP284" i="21"/>
  <c r="AW284" i="21"/>
  <c r="BB284" i="21"/>
  <c r="BM284" i="21"/>
  <c r="BG284" i="21"/>
  <c r="BR284" i="21"/>
  <c r="AB284" i="21"/>
  <c r="AD284" i="21"/>
  <c r="BE189" i="21"/>
  <c r="AZ284" i="21"/>
  <c r="BJ284" i="21"/>
  <c r="BU284" i="21"/>
  <c r="AQ284" i="21"/>
  <c r="AX284" i="21"/>
  <c r="AK284" i="21"/>
  <c r="AJ284" i="21"/>
  <c r="AH284" i="21"/>
  <c r="AE284" i="21"/>
  <c r="AL284" i="21"/>
  <c r="AF284" i="21"/>
  <c r="BF284" i="21"/>
  <c r="BQ284" i="21"/>
  <c r="AC284" i="21"/>
  <c r="BE284" i="21"/>
  <c r="BP284" i="21"/>
  <c r="BH284" i="21"/>
  <c r="BS284" i="21"/>
  <c r="BA284" i="21"/>
  <c r="BL284" i="21"/>
  <c r="AS284" i="21"/>
  <c r="AI284" i="21"/>
  <c r="BC284" i="21"/>
  <c r="BN284" i="21"/>
  <c r="AG284" i="21"/>
  <c r="BI284" i="21"/>
  <c r="BT284" i="21"/>
  <c r="AY284" i="21"/>
  <c r="BD284" i="21"/>
  <c r="BO284" i="21"/>
  <c r="AO118" i="21"/>
  <c r="AZ118" i="21"/>
  <c r="AN204" i="21"/>
  <c r="AL204" i="21"/>
  <c r="AN144" i="21"/>
  <c r="BJ221" i="21"/>
  <c r="BJ258" i="21" s="1"/>
  <c r="AA220" i="21"/>
  <c r="AA257" i="21" s="1"/>
  <c r="AA224" i="21"/>
  <c r="AP220" i="21"/>
  <c r="AP257" i="21" s="1"/>
  <c r="AE220" i="21"/>
  <c r="AE257" i="21" s="1"/>
  <c r="AP204" i="21"/>
  <c r="BF189" i="21"/>
  <c r="BK189" i="21"/>
  <c r="BT118" i="21"/>
  <c r="BQ204" i="21"/>
  <c r="BL220" i="21"/>
  <c r="BL257" i="21" s="1"/>
  <c r="BT239" i="21"/>
  <c r="BT241" i="21" s="1"/>
  <c r="BL204" i="21"/>
  <c r="BE125" i="21"/>
  <c r="BL239" i="21"/>
  <c r="BL241" i="21" s="1"/>
  <c r="BQ239" i="21"/>
  <c r="BQ241" i="21" s="1"/>
  <c r="BF118" i="21"/>
  <c r="BM118" i="21"/>
  <c r="BT204" i="21"/>
  <c r="BQ220" i="21"/>
  <c r="BQ257" i="21" s="1"/>
  <c r="BJ204" i="21"/>
  <c r="AX118" i="21"/>
  <c r="BP125" i="21"/>
  <c r="BQ221" i="21"/>
  <c r="BQ258" i="21" s="1"/>
  <c r="BJ239" i="21"/>
  <c r="BJ241" i="21" s="1"/>
  <c r="BT221" i="21"/>
  <c r="BT258" i="21" s="1"/>
  <c r="AL220" i="21"/>
  <c r="AL257" i="21" s="1"/>
  <c r="BD133" i="21"/>
  <c r="AN125" i="21"/>
  <c r="BL221" i="21"/>
  <c r="BL258" i="21" s="1"/>
  <c r="AL239" i="21"/>
  <c r="AL241" i="21" s="1"/>
  <c r="AN239" i="21"/>
  <c r="AN241" i="21" s="1"/>
  <c r="BJ220" i="21"/>
  <c r="BJ257" i="21" s="1"/>
  <c r="AN221" i="21"/>
  <c r="AN258" i="21" s="1"/>
  <c r="BD221" i="21"/>
  <c r="BD258" i="21" s="1"/>
  <c r="AT284" i="21"/>
  <c r="AA221" i="21"/>
  <c r="AA258" i="21" s="1"/>
  <c r="Z284" i="21"/>
  <c r="BQ189" i="21"/>
  <c r="BH144" i="21"/>
  <c r="BN125" i="21"/>
  <c r="BA204" i="21"/>
  <c r="BS220" i="21"/>
  <c r="BS257" i="21" s="1"/>
  <c r="BD144" i="21"/>
  <c r="BQ144" i="21"/>
  <c r="BI221" i="21"/>
  <c r="BI258" i="21" s="1"/>
  <c r="BB118" i="21"/>
  <c r="BD204" i="21"/>
  <c r="BS204" i="21"/>
  <c r="BN118" i="21"/>
  <c r="BG204" i="21"/>
  <c r="BD220" i="21"/>
  <c r="BD257" i="21" s="1"/>
  <c r="BL133" i="21"/>
  <c r="BA118" i="21"/>
  <c r="BI125" i="21"/>
  <c r="AC224" i="21"/>
  <c r="AZ133" i="21"/>
  <c r="BS239" i="21"/>
  <c r="BS241" i="21" s="1"/>
  <c r="AC217" i="21"/>
  <c r="AL118" i="21"/>
  <c r="AG220" i="21"/>
  <c r="AG257" i="21" s="1"/>
  <c r="BC144" i="21"/>
  <c r="BC189" i="21"/>
  <c r="BL189" i="21"/>
  <c r="BM133" i="21"/>
  <c r="AZ125" i="21"/>
  <c r="AU189" i="21"/>
  <c r="BH189" i="21"/>
  <c r="BI118" i="21"/>
  <c r="AV189" i="21"/>
  <c r="BD125" i="21"/>
  <c r="AC239" i="21"/>
  <c r="AC261" i="21" s="1"/>
  <c r="AF224" i="21"/>
  <c r="AY125" i="21"/>
  <c r="AF221" i="21"/>
  <c r="AF258" i="21" s="1"/>
  <c r="AA125" i="21"/>
  <c r="AC118" i="21"/>
  <c r="AI239" i="21"/>
  <c r="AI241" i="21" s="1"/>
  <c r="AF220" i="21"/>
  <c r="AF257" i="21" s="1"/>
  <c r="AV133" i="21"/>
  <c r="BP204" i="21"/>
  <c r="BP239" i="21"/>
  <c r="BP241" i="21" s="1"/>
  <c r="BG178" i="21"/>
  <c r="AA233" i="21"/>
  <c r="AE224" i="21"/>
  <c r="AE221" i="21"/>
  <c r="AE258" i="21" s="1"/>
  <c r="AG221" i="21"/>
  <c r="AG258" i="21" s="1"/>
  <c r="AS133" i="21"/>
  <c r="BA125" i="21"/>
  <c r="BB204" i="21"/>
  <c r="AX221" i="21"/>
  <c r="AX258" i="21" s="1"/>
  <c r="AM239" i="21"/>
  <c r="AM241" i="21" s="1"/>
  <c r="AF239" i="21"/>
  <c r="AF277" i="21" s="1"/>
  <c r="BN144" i="21"/>
  <c r="AX239" i="21"/>
  <c r="AX241" i="21" s="1"/>
  <c r="AE239" i="21"/>
  <c r="AE261" i="21" s="1"/>
  <c r="AA239" i="21"/>
  <c r="AA270" i="21" s="1"/>
  <c r="AE233" i="21"/>
  <c r="AG233" i="21"/>
  <c r="AG224" i="21"/>
  <c r="AD217" i="21"/>
  <c r="AP133" i="21"/>
  <c r="BQ133" i="21"/>
  <c r="BB220" i="21"/>
  <c r="BB257" i="21" s="1"/>
  <c r="AD236" i="21"/>
  <c r="BB189" i="21"/>
  <c r="AH221" i="21"/>
  <c r="AH218" i="21" s="1"/>
  <c r="AF217" i="21"/>
  <c r="AU133" i="21"/>
  <c r="AX220" i="21"/>
  <c r="AX257" i="21" s="1"/>
  <c r="AF236" i="21"/>
  <c r="AP239" i="21"/>
  <c r="AD233" i="21"/>
  <c r="AP221" i="21"/>
  <c r="AP258" i="21" s="1"/>
  <c r="AD220" i="21"/>
  <c r="AD257" i="21" s="1"/>
  <c r="BE144" i="21"/>
  <c r="AU144" i="21"/>
  <c r="BC118" i="21"/>
  <c r="BP220" i="21"/>
  <c r="BP257" i="21" s="1"/>
  <c r="BP255" i="21" s="1"/>
  <c r="BI204" i="21"/>
  <c r="AD239" i="21"/>
  <c r="AD254" i="21" s="1"/>
  <c r="BN189" i="21"/>
  <c r="AE217" i="21"/>
  <c r="AD221" i="21"/>
  <c r="AD258" i="21" s="1"/>
  <c r="AS144" i="21"/>
  <c r="BE221" i="21"/>
  <c r="BE258" i="21" s="1"/>
  <c r="AN189" i="21"/>
  <c r="AH204" i="21"/>
  <c r="AR144" i="21"/>
  <c r="AI221" i="21"/>
  <c r="AI258" i="21" s="1"/>
  <c r="AC204" i="21"/>
  <c r="AI220" i="21"/>
  <c r="AI257" i="21" s="1"/>
  <c r="BA189" i="21"/>
  <c r="BD189" i="21"/>
  <c r="AO189" i="21"/>
  <c r="BC133" i="21"/>
  <c r="AH239" i="21"/>
  <c r="AH241" i="21" s="1"/>
  <c r="AJ239" i="21"/>
  <c r="AJ241" i="21" s="1"/>
  <c r="AJ220" i="21"/>
  <c r="AJ257" i="21" s="1"/>
  <c r="AJ221" i="21"/>
  <c r="AJ258" i="21" s="1"/>
  <c r="BH118" i="21"/>
  <c r="BJ189" i="21"/>
  <c r="AF240" i="21"/>
  <c r="AF241" i="21" s="1"/>
  <c r="BU133" i="21"/>
  <c r="BR125" i="21"/>
  <c r="AK220" i="21"/>
  <c r="AK257" i="21" s="1"/>
  <c r="AS239" i="21"/>
  <c r="AS241" i="21" s="1"/>
  <c r="BE204" i="21"/>
  <c r="AM189" i="21"/>
  <c r="AN133" i="21"/>
  <c r="BI171" i="21"/>
  <c r="AR133" i="21"/>
  <c r="BK133" i="21"/>
  <c r="AD125" i="21"/>
  <c r="BN242" i="21"/>
  <c r="BN253" i="21" s="1"/>
  <c r="BN254" i="21" s="1"/>
  <c r="BF178" i="21"/>
  <c r="AQ242" i="21"/>
  <c r="AQ253" i="21" s="1"/>
  <c r="AQ254" i="21" s="1"/>
  <c r="AE189" i="21"/>
  <c r="BS189" i="21"/>
  <c r="BU178" i="21"/>
  <c r="AK189" i="21"/>
  <c r="BM125" i="21"/>
  <c r="AF189" i="21"/>
  <c r="AW125" i="21"/>
  <c r="BF125" i="21"/>
  <c r="AA205" i="21"/>
  <c r="AA216" i="21" s="1"/>
  <c r="AO144" i="21"/>
  <c r="AK144" i="21"/>
  <c r="BM144" i="21"/>
  <c r="AX133" i="21"/>
  <c r="BK118" i="21"/>
  <c r="BR118" i="21"/>
  <c r="BE239" i="21"/>
  <c r="BE241" i="21" s="1"/>
  <c r="BE220" i="21"/>
  <c r="BE257" i="21" s="1"/>
  <c r="BL144" i="21"/>
  <c r="BG125" i="21"/>
  <c r="BA144" i="21"/>
  <c r="BO118" i="21"/>
  <c r="BR163" i="21"/>
  <c r="AY144" i="21"/>
  <c r="AM125" i="21"/>
  <c r="BU242" i="21"/>
  <c r="BU253" i="21" s="1"/>
  <c r="BU254" i="21" s="1"/>
  <c r="BI242" i="21"/>
  <c r="BI253" i="21" s="1"/>
  <c r="BI254" i="21" s="1"/>
  <c r="AI189" i="21"/>
  <c r="BJ242" i="21"/>
  <c r="AJ144" i="21"/>
  <c r="BO242" i="21"/>
  <c r="BO253" i="21" s="1"/>
  <c r="BO254" i="21" s="1"/>
  <c r="AD242" i="21"/>
  <c r="AT205" i="21"/>
  <c r="AT216" i="21" s="1"/>
  <c r="AT217" i="21" s="1"/>
  <c r="AK125" i="21"/>
  <c r="AM242" i="21"/>
  <c r="BE300" i="21"/>
  <c r="BE299" i="21"/>
  <c r="AY220" i="21"/>
  <c r="AY257" i="21" s="1"/>
  <c r="AY255" i="21" s="1"/>
  <c r="AY299" i="21"/>
  <c r="AY300" i="21"/>
  <c r="BU299" i="21"/>
  <c r="BU300" i="21"/>
  <c r="BM300" i="21"/>
  <c r="BM299" i="21"/>
  <c r="AQ220" i="21"/>
  <c r="AQ257" i="21" s="1"/>
  <c r="AQ255" i="21" s="1"/>
  <c r="AQ299" i="21"/>
  <c r="AQ300" i="21"/>
  <c r="BS221" i="21"/>
  <c r="BS258" i="21" s="1"/>
  <c r="BS299" i="21"/>
  <c r="BS300" i="21"/>
  <c r="BD299" i="21"/>
  <c r="BD300" i="21"/>
  <c r="BI220" i="21"/>
  <c r="BI257" i="21" s="1"/>
  <c r="BI299" i="21"/>
  <c r="BI300" i="21"/>
  <c r="BN300" i="21"/>
  <c r="BN299" i="21"/>
  <c r="AS300" i="21"/>
  <c r="AS299" i="21"/>
  <c r="AH125" i="21"/>
  <c r="AI299" i="21"/>
  <c r="AI300" i="21"/>
  <c r="BL299" i="21"/>
  <c r="BL300" i="21"/>
  <c r="BQ299" i="21"/>
  <c r="BQ300" i="21"/>
  <c r="AL221" i="21"/>
  <c r="AL258" i="21" s="1"/>
  <c r="AL300" i="21"/>
  <c r="AL299" i="21"/>
  <c r="AN220" i="21"/>
  <c r="AN257" i="21" s="1"/>
  <c r="AN300" i="21"/>
  <c r="AN299" i="21"/>
  <c r="BJ300" i="21"/>
  <c r="BJ299" i="21"/>
  <c r="BT220" i="21"/>
  <c r="BT257" i="21" s="1"/>
  <c r="BT299" i="21"/>
  <c r="BT300" i="21"/>
  <c r="AB240" i="21"/>
  <c r="AB241" i="21" s="1"/>
  <c r="AU125" i="21"/>
  <c r="BE242" i="21"/>
  <c r="AE242" i="21"/>
  <c r="AX242" i="21"/>
  <c r="BP242" i="21"/>
  <c r="BM242" i="21"/>
  <c r="BM253" i="21" s="1"/>
  <c r="BM254" i="21" s="1"/>
  <c r="BA242" i="21"/>
  <c r="AG189" i="21"/>
  <c r="AY189" i="21"/>
  <c r="AQ189" i="21"/>
  <c r="AZ239" i="21"/>
  <c r="AZ300" i="21"/>
  <c r="AZ299" i="21"/>
  <c r="BA220" i="21"/>
  <c r="BA257" i="21" s="1"/>
  <c r="BA255" i="21" s="1"/>
  <c r="BA300" i="21"/>
  <c r="BA299" i="21"/>
  <c r="BH204" i="21"/>
  <c r="BH300" i="21"/>
  <c r="BH299" i="21"/>
  <c r="AK300" i="21"/>
  <c r="AK299" i="21"/>
  <c r="AZ242" i="21"/>
  <c r="AQ205" i="21"/>
  <c r="AQ216" i="21" s="1"/>
  <c r="AQ217" i="21" s="1"/>
  <c r="AS220" i="21"/>
  <c r="AS257" i="21" s="1"/>
  <c r="BS144" i="21"/>
  <c r="BI133" i="21"/>
  <c r="BH242" i="21"/>
  <c r="AV242" i="21"/>
  <c r="AV253" i="21" s="1"/>
  <c r="AV254" i="21" s="1"/>
  <c r="AB221" i="21"/>
  <c r="AB258" i="21" s="1"/>
  <c r="AB315" i="21"/>
  <c r="AB303" i="21"/>
  <c r="AB312" i="21"/>
  <c r="AB300" i="21"/>
  <c r="AB299" i="21"/>
  <c r="BG299" i="21"/>
  <c r="BG300" i="21"/>
  <c r="AU220" i="21"/>
  <c r="AU257" i="21" s="1"/>
  <c r="AU255" i="21" s="1"/>
  <c r="AU299" i="21"/>
  <c r="AU300" i="21"/>
  <c r="AT300" i="21"/>
  <c r="AT299" i="21"/>
  <c r="AI118" i="21"/>
  <c r="AE133" i="21"/>
  <c r="AE144" i="21"/>
  <c r="AK239" i="21"/>
  <c r="AK241" i="21" s="1"/>
  <c r="AE178" i="21"/>
  <c r="AL242" i="21"/>
  <c r="AC189" i="21"/>
  <c r="AH300" i="21"/>
  <c r="AH299" i="21"/>
  <c r="AJ300" i="21"/>
  <c r="AJ299" i="21"/>
  <c r="AW300" i="21"/>
  <c r="AW299" i="21"/>
  <c r="AR300" i="21"/>
  <c r="AR299" i="21"/>
  <c r="AO299" i="21"/>
  <c r="AO300" i="21"/>
  <c r="AV300" i="21"/>
  <c r="AV299" i="21"/>
  <c r="AK221" i="21"/>
  <c r="AK258" i="21" s="1"/>
  <c r="AI205" i="21"/>
  <c r="AI216" i="21" s="1"/>
  <c r="AI217" i="21" s="1"/>
  <c r="AA240" i="21"/>
  <c r="AA241" i="21" s="1"/>
  <c r="BO205" i="21"/>
  <c r="BO216" i="21" s="1"/>
  <c r="BO217" i="21" s="1"/>
  <c r="AL205" i="21"/>
  <c r="AL216" i="21" s="1"/>
  <c r="AL217" i="21" s="1"/>
  <c r="AS221" i="21"/>
  <c r="AS258" i="21" s="1"/>
  <c r="AF144" i="21"/>
  <c r="AE118" i="21"/>
  <c r="AD118" i="21"/>
  <c r="AG242" i="21"/>
  <c r="AF312" i="21"/>
  <c r="AF315" i="21"/>
  <c r="AF303" i="21"/>
  <c r="AF299" i="21"/>
  <c r="AF300" i="21"/>
  <c r="AA315" i="21"/>
  <c r="AA312" i="21"/>
  <c r="AA299" i="21"/>
  <c r="AA300" i="21"/>
  <c r="AA303" i="21"/>
  <c r="AD312" i="21"/>
  <c r="AD315" i="21"/>
  <c r="AD300" i="21"/>
  <c r="AD299" i="21"/>
  <c r="AD303" i="21"/>
  <c r="AE312" i="21"/>
  <c r="AE315" i="21"/>
  <c r="AE299" i="21"/>
  <c r="AE303" i="21"/>
  <c r="AE300" i="21"/>
  <c r="AP300" i="21"/>
  <c r="AP299" i="21"/>
  <c r="AX300" i="21"/>
  <c r="AX299" i="21"/>
  <c r="BP300" i="21"/>
  <c r="BP299" i="21"/>
  <c r="BB221" i="21"/>
  <c r="BB258" i="21" s="1"/>
  <c r="BB300" i="21"/>
  <c r="BB299" i="21"/>
  <c r="AM221" i="21"/>
  <c r="AM258" i="21" s="1"/>
  <c r="AM299" i="21"/>
  <c r="AM300" i="21"/>
  <c r="BO299" i="21"/>
  <c r="BO300" i="21"/>
  <c r="BR220" i="21"/>
  <c r="BR257" i="21" s="1"/>
  <c r="BR255" i="21" s="1"/>
  <c r="BR300" i="21"/>
  <c r="BR299" i="21"/>
  <c r="AC236" i="21"/>
  <c r="AC312" i="21"/>
  <c r="AC315" i="21"/>
  <c r="AC299" i="21"/>
  <c r="AC303" i="21"/>
  <c r="AC300" i="21"/>
  <c r="AG239" i="21"/>
  <c r="AG254" i="21" s="1"/>
  <c r="AG315" i="21"/>
  <c r="AG312" i="21"/>
  <c r="AG303" i="21"/>
  <c r="AG299" i="21"/>
  <c r="AG300" i="21"/>
  <c r="BF300" i="21"/>
  <c r="BF299" i="21"/>
  <c r="BK299" i="21"/>
  <c r="BK300" i="21"/>
  <c r="BC299" i="21"/>
  <c r="BC300" i="21"/>
  <c r="AJ242" i="21"/>
  <c r="BR242" i="21"/>
  <c r="BR253" i="21" s="1"/>
  <c r="BR254" i="21" s="1"/>
  <c r="AP242" i="21"/>
  <c r="AT242" i="21"/>
  <c r="AT253" i="21" s="1"/>
  <c r="AT254" i="21" s="1"/>
  <c r="AC242" i="21"/>
  <c r="BB242" i="21"/>
  <c r="BB253" i="21" s="1"/>
  <c r="BB254" i="21" s="1"/>
  <c r="BK242" i="21"/>
  <c r="BD242" i="21"/>
  <c r="BD253" i="21" s="1"/>
  <c r="BD254" i="21" s="1"/>
  <c r="AS242" i="21"/>
  <c r="BQ242" i="21"/>
  <c r="AR242" i="21"/>
  <c r="AR253" i="21" s="1"/>
  <c r="AR254" i="21" s="1"/>
  <c r="BS242" i="21"/>
  <c r="AK242" i="21"/>
  <c r="AC178" i="21"/>
  <c r="BT242" i="21"/>
  <c r="AQ178" i="21"/>
  <c r="BG242" i="21"/>
  <c r="BG253" i="21" s="1"/>
  <c r="BG254" i="21" s="1"/>
  <c r="AY118" i="21"/>
  <c r="BT189" i="21"/>
  <c r="AH189" i="21"/>
  <c r="AJ189" i="21"/>
  <c r="AS189" i="21"/>
  <c r="BG189" i="21"/>
  <c r="BR189" i="21"/>
  <c r="AZ189" i="21"/>
  <c r="AX189" i="21"/>
  <c r="AR189" i="21"/>
  <c r="AW189" i="21"/>
  <c r="BC242" i="21"/>
  <c r="BC253" i="21" s="1"/>
  <c r="BC254" i="21" s="1"/>
  <c r="AP189" i="21"/>
  <c r="BU170" i="21"/>
  <c r="BM189" i="21"/>
  <c r="AL189" i="21"/>
  <c r="BU189" i="21"/>
  <c r="BO189" i="21"/>
  <c r="BI189" i="21"/>
  <c r="BF242" i="21"/>
  <c r="BP189" i="21"/>
  <c r="AN242" i="21"/>
  <c r="AO242" i="21"/>
  <c r="AO253" i="21" s="1"/>
  <c r="AO254" i="21" s="1"/>
  <c r="AJ205" i="21"/>
  <c r="AJ216" i="21" s="1"/>
  <c r="AJ217" i="21" s="1"/>
  <c r="AB217" i="21"/>
  <c r="BS118" i="21"/>
  <c r="AF133" i="21"/>
  <c r="AB236" i="21"/>
  <c r="AW242" i="21"/>
  <c r="AH242" i="21"/>
  <c r="AI242" i="21"/>
  <c r="AA144" i="21"/>
  <c r="AB189" i="21"/>
  <c r="AB242" i="21"/>
  <c r="AU242" i="21"/>
  <c r="AU253" i="21" s="1"/>
  <c r="AU254" i="21" s="1"/>
  <c r="AF242" i="21"/>
  <c r="BL242" i="21"/>
  <c r="AY242" i="21"/>
  <c r="AY253" i="21" s="1"/>
  <c r="AY254" i="21" s="1"/>
  <c r="AD189" i="21"/>
  <c r="BI205" i="21"/>
  <c r="BI216" i="21" s="1"/>
  <c r="BI217" i="21" s="1"/>
  <c r="AB239" i="21"/>
  <c r="AB270" i="21" s="1"/>
  <c r="AD205" i="21"/>
  <c r="AD216" i="21" s="1"/>
  <c r="AB224" i="21"/>
  <c r="AB233" i="21"/>
  <c r="BP205" i="21"/>
  <c r="BP216" i="21" s="1"/>
  <c r="BP217" i="21" s="1"/>
  <c r="AB220" i="21"/>
  <c r="AB257" i="21" s="1"/>
  <c r="BU205" i="21"/>
  <c r="BU216" i="21" s="1"/>
  <c r="BU217" i="21" s="1"/>
  <c r="BB125" i="21"/>
  <c r="BF133" i="21"/>
  <c r="AC144" i="21"/>
  <c r="V202" i="21"/>
  <c r="W204" i="21"/>
  <c r="V203" i="21"/>
  <c r="V117" i="21"/>
  <c r="V112" i="21"/>
  <c r="AZ205" i="21"/>
  <c r="AZ216" i="21" s="1"/>
  <c r="AZ217" i="21" s="1"/>
  <c r="BH205" i="21"/>
  <c r="BH216" i="21" s="1"/>
  <c r="BH217" i="21" s="1"/>
  <c r="AI204" i="21"/>
  <c r="BD205" i="21"/>
  <c r="BD216" i="21" s="1"/>
  <c r="BD217" i="21" s="1"/>
  <c r="BS205" i="21"/>
  <c r="BS216" i="21" s="1"/>
  <c r="BS217" i="21" s="1"/>
  <c r="BQ205" i="21"/>
  <c r="BQ216" i="21" s="1"/>
  <c r="BQ217" i="21" s="1"/>
  <c r="AC233" i="21"/>
  <c r="BU125" i="21"/>
  <c r="BS133" i="21"/>
  <c r="AX125" i="21"/>
  <c r="BJ133" i="21"/>
  <c r="AK118" i="21"/>
  <c r="BR133" i="21"/>
  <c r="AJ125" i="21"/>
  <c r="BP118" i="21"/>
  <c r="BB133" i="21"/>
  <c r="AG144" i="21"/>
  <c r="AQ118" i="21"/>
  <c r="AZ144" i="21"/>
  <c r="AG125" i="21"/>
  <c r="BO125" i="21"/>
  <c r="AT125" i="21"/>
  <c r="AZ221" i="21"/>
  <c r="AZ258" i="21" s="1"/>
  <c r="AZ220" i="21"/>
  <c r="BH239" i="21"/>
  <c r="BH241" i="21" s="1"/>
  <c r="AG236" i="21"/>
  <c r="AA191" i="21"/>
  <c r="AA361" i="21" s="1"/>
  <c r="AB51" i="21" s="1"/>
  <c r="AB361" i="21" s="1"/>
  <c r="AC51" i="21" s="1"/>
  <c r="AC361" i="21" s="1"/>
  <c r="AD51" i="21" s="1"/>
  <c r="AD361" i="21" s="1"/>
  <c r="AE51" i="21" s="1"/>
  <c r="AE361" i="21" s="1"/>
  <c r="AF51" i="21" s="1"/>
  <c r="AF361" i="21" s="1"/>
  <c r="AG51" i="21" s="1"/>
  <c r="AG361" i="21" s="1"/>
  <c r="AH51" i="21" s="1"/>
  <c r="AH361" i="21" s="1"/>
  <c r="AI51" i="21" s="1"/>
  <c r="AI361" i="21" s="1"/>
  <c r="AJ51" i="21" s="1"/>
  <c r="AJ361" i="21" s="1"/>
  <c r="AK51" i="21" s="1"/>
  <c r="AK361" i="21" s="1"/>
  <c r="AL51" i="21" s="1"/>
  <c r="AL361" i="21" s="1"/>
  <c r="AM51" i="21" s="1"/>
  <c r="AM361" i="21" s="1"/>
  <c r="AN51" i="21" s="1"/>
  <c r="AN361" i="21" s="1"/>
  <c r="AO51" i="21" s="1"/>
  <c r="AO361" i="21" s="1"/>
  <c r="AP51" i="21" s="1"/>
  <c r="AP361" i="21" s="1"/>
  <c r="AQ51" i="21" s="1"/>
  <c r="AQ361" i="21" s="1"/>
  <c r="AR51" i="21" s="1"/>
  <c r="AR361" i="21" s="1"/>
  <c r="AS51" i="21" s="1"/>
  <c r="AS361" i="21" s="1"/>
  <c r="AT51" i="21" s="1"/>
  <c r="AT361" i="21" s="1"/>
  <c r="AU51" i="21" s="1"/>
  <c r="AU361" i="21" s="1"/>
  <c r="AV51" i="21" s="1"/>
  <c r="AV361" i="21" s="1"/>
  <c r="AW51" i="21" s="1"/>
  <c r="AW361" i="21" s="1"/>
  <c r="AX51" i="21" s="1"/>
  <c r="AX361" i="21" s="1"/>
  <c r="AY51" i="21" s="1"/>
  <c r="AY361" i="21" s="1"/>
  <c r="AZ51" i="21" s="1"/>
  <c r="AZ361" i="21" s="1"/>
  <c r="BA51" i="21" s="1"/>
  <c r="BA361" i="21" s="1"/>
  <c r="BB51" i="21" s="1"/>
  <c r="BB361" i="21" s="1"/>
  <c r="BC51" i="21" s="1"/>
  <c r="BC361" i="21" s="1"/>
  <c r="BD51" i="21" s="1"/>
  <c r="BD361" i="21" s="1"/>
  <c r="BE51" i="21" s="1"/>
  <c r="BE361" i="21" s="1"/>
  <c r="BF51" i="21" s="1"/>
  <c r="BF361" i="21" s="1"/>
  <c r="BG51" i="21" s="1"/>
  <c r="BG361" i="21" s="1"/>
  <c r="BH51" i="21" s="1"/>
  <c r="BH361" i="21" s="1"/>
  <c r="BI51" i="21" s="1"/>
  <c r="BI361" i="21" s="1"/>
  <c r="BJ51" i="21" s="1"/>
  <c r="BJ361" i="21" s="1"/>
  <c r="BK51" i="21" s="1"/>
  <c r="BK361" i="21" s="1"/>
  <c r="BL51" i="21" s="1"/>
  <c r="BL361" i="21" s="1"/>
  <c r="BM51" i="21" s="1"/>
  <c r="BM361" i="21" s="1"/>
  <c r="BN51" i="21" s="1"/>
  <c r="BN361" i="21" s="1"/>
  <c r="BO51" i="21" s="1"/>
  <c r="BO361" i="21" s="1"/>
  <c r="BP51" i="21" s="1"/>
  <c r="BP361" i="21" s="1"/>
  <c r="BQ51" i="21" s="1"/>
  <c r="BQ361" i="21" s="1"/>
  <c r="BR51" i="21" s="1"/>
  <c r="BR361" i="21" s="1"/>
  <c r="BS51" i="21" s="1"/>
  <c r="BS361" i="21" s="1"/>
  <c r="BT51" i="21" s="1"/>
  <c r="BT361" i="21" s="1"/>
  <c r="BU51" i="21" s="1"/>
  <c r="BU361" i="21" s="1"/>
  <c r="AA196" i="21"/>
  <c r="AA366" i="21" s="1"/>
  <c r="AB56" i="21" s="1"/>
  <c r="AB366" i="21" s="1"/>
  <c r="AC56" i="21" s="1"/>
  <c r="AC366" i="21" s="1"/>
  <c r="AD56" i="21" s="1"/>
  <c r="AD366" i="21" s="1"/>
  <c r="AE56" i="21" s="1"/>
  <c r="AE366" i="21" s="1"/>
  <c r="AF56" i="21" s="1"/>
  <c r="AF366" i="21" s="1"/>
  <c r="AG56" i="21" s="1"/>
  <c r="AG366" i="21" s="1"/>
  <c r="AH56" i="21" s="1"/>
  <c r="AH366" i="21" s="1"/>
  <c r="AI56" i="21" s="1"/>
  <c r="AI366" i="21" s="1"/>
  <c r="AJ56" i="21" s="1"/>
  <c r="AJ366" i="21" s="1"/>
  <c r="AK56" i="21" s="1"/>
  <c r="AK366" i="21" s="1"/>
  <c r="AL56" i="21" s="1"/>
  <c r="AL366" i="21" s="1"/>
  <c r="AM56" i="21" s="1"/>
  <c r="AM366" i="21" s="1"/>
  <c r="AN56" i="21" s="1"/>
  <c r="AN366" i="21" s="1"/>
  <c r="AO56" i="21" s="1"/>
  <c r="AO366" i="21" s="1"/>
  <c r="AP56" i="21" s="1"/>
  <c r="AP366" i="21" s="1"/>
  <c r="AQ56" i="21" s="1"/>
  <c r="AQ366" i="21" s="1"/>
  <c r="AR56" i="21" s="1"/>
  <c r="AR366" i="21" s="1"/>
  <c r="AS56" i="21" s="1"/>
  <c r="AS366" i="21" s="1"/>
  <c r="AT56" i="21" s="1"/>
  <c r="AT366" i="21" s="1"/>
  <c r="AU56" i="21" s="1"/>
  <c r="AU366" i="21" s="1"/>
  <c r="AV56" i="21" s="1"/>
  <c r="AV366" i="21" s="1"/>
  <c r="AW56" i="21" s="1"/>
  <c r="AW366" i="21" s="1"/>
  <c r="AX56" i="21" s="1"/>
  <c r="AX366" i="21" s="1"/>
  <c r="AY56" i="21" s="1"/>
  <c r="AY366" i="21" s="1"/>
  <c r="AZ56" i="21" s="1"/>
  <c r="AZ366" i="21" s="1"/>
  <c r="BA56" i="21" s="1"/>
  <c r="BA366" i="21" s="1"/>
  <c r="BB56" i="21" s="1"/>
  <c r="BB366" i="21" s="1"/>
  <c r="BC56" i="21" s="1"/>
  <c r="BC366" i="21" s="1"/>
  <c r="BD56" i="21" s="1"/>
  <c r="BD366" i="21" s="1"/>
  <c r="BE56" i="21" s="1"/>
  <c r="BE366" i="21" s="1"/>
  <c r="BF56" i="21" s="1"/>
  <c r="BF366" i="21" s="1"/>
  <c r="BG56" i="21" s="1"/>
  <c r="BG366" i="21" s="1"/>
  <c r="BH56" i="21" s="1"/>
  <c r="BH366" i="21" s="1"/>
  <c r="BI56" i="21" s="1"/>
  <c r="BI366" i="21" s="1"/>
  <c r="BJ56" i="21" s="1"/>
  <c r="BJ366" i="21" s="1"/>
  <c r="BK56" i="21" s="1"/>
  <c r="BK366" i="21" s="1"/>
  <c r="BL56" i="21" s="1"/>
  <c r="BL366" i="21" s="1"/>
  <c r="BM56" i="21" s="1"/>
  <c r="BM366" i="21" s="1"/>
  <c r="BN56" i="21" s="1"/>
  <c r="BN366" i="21" s="1"/>
  <c r="BO56" i="21" s="1"/>
  <c r="BO366" i="21" s="1"/>
  <c r="BP56" i="21" s="1"/>
  <c r="BP366" i="21" s="1"/>
  <c r="BQ56" i="21" s="1"/>
  <c r="BQ366" i="21" s="1"/>
  <c r="BR56" i="21" s="1"/>
  <c r="BR366" i="21" s="1"/>
  <c r="BS56" i="21" s="1"/>
  <c r="BS366" i="21" s="1"/>
  <c r="BT56" i="21" s="1"/>
  <c r="BT366" i="21" s="1"/>
  <c r="BU56" i="21" s="1"/>
  <c r="BU366" i="21" s="1"/>
  <c r="AA171" i="21"/>
  <c r="AA187" i="21"/>
  <c r="AA161" i="21"/>
  <c r="AA180" i="21"/>
  <c r="AA166" i="21"/>
  <c r="AA179" i="21"/>
  <c r="AS205" i="21"/>
  <c r="AS216" i="21" s="1"/>
  <c r="AS217" i="21" s="1"/>
  <c r="BJ205" i="21"/>
  <c r="BJ216" i="21" s="1"/>
  <c r="BJ217" i="21" s="1"/>
  <c r="BB205" i="21"/>
  <c r="BB216" i="21" s="1"/>
  <c r="BB217" i="21" s="1"/>
  <c r="BR205" i="21"/>
  <c r="BR216" i="21" s="1"/>
  <c r="BR217" i="21" s="1"/>
  <c r="AJ204" i="21"/>
  <c r="BN205" i="21"/>
  <c r="BN216" i="21" s="1"/>
  <c r="BN217" i="21" s="1"/>
  <c r="AU205" i="21"/>
  <c r="AU216" i="21" s="1"/>
  <c r="AU217" i="21" s="1"/>
  <c r="BM205" i="21"/>
  <c r="BM216" i="21" s="1"/>
  <c r="BM217" i="21" s="1"/>
  <c r="AG240" i="21"/>
  <c r="AG241" i="21" s="1"/>
  <c r="AC221" i="21"/>
  <c r="AC218" i="21" s="1"/>
  <c r="AT133" i="21"/>
  <c r="AL144" i="21"/>
  <c r="AE125" i="21"/>
  <c r="BT133" i="21"/>
  <c r="AQ133" i="21"/>
  <c r="AI125" i="21"/>
  <c r="BU118" i="21"/>
  <c r="AD144" i="21"/>
  <c r="AT118" i="21"/>
  <c r="BG133" i="21"/>
  <c r="AP125" i="21"/>
  <c r="AB118" i="21"/>
  <c r="AM118" i="21"/>
  <c r="BT125" i="21"/>
  <c r="AX204" i="21"/>
  <c r="AO204" i="21"/>
  <c r="BA239" i="21"/>
  <c r="BA241" i="21" s="1"/>
  <c r="AY167" i="21"/>
  <c r="AA160" i="21"/>
  <c r="AA172" i="21"/>
  <c r="AA186" i="21"/>
  <c r="AA193" i="21"/>
  <c r="AA363" i="21" s="1"/>
  <c r="AB53" i="21" s="1"/>
  <c r="AB363" i="21" s="1"/>
  <c r="AC53" i="21" s="1"/>
  <c r="AC363" i="21" s="1"/>
  <c r="AD53" i="21" s="1"/>
  <c r="AD363" i="21" s="1"/>
  <c r="AE53" i="21" s="1"/>
  <c r="AE363" i="21" s="1"/>
  <c r="AF53" i="21" s="1"/>
  <c r="AF363" i="21" s="1"/>
  <c r="AG53" i="21" s="1"/>
  <c r="AG363" i="21" s="1"/>
  <c r="AH53" i="21" s="1"/>
  <c r="AH363" i="21" s="1"/>
  <c r="AI53" i="21" s="1"/>
  <c r="AI363" i="21" s="1"/>
  <c r="AJ53" i="21" s="1"/>
  <c r="AJ363" i="21" s="1"/>
  <c r="AK53" i="21" s="1"/>
  <c r="AK363" i="21" s="1"/>
  <c r="AL53" i="21" s="1"/>
  <c r="AL363" i="21" s="1"/>
  <c r="AM53" i="21" s="1"/>
  <c r="AM363" i="21" s="1"/>
  <c r="AN53" i="21" s="1"/>
  <c r="AN363" i="21" s="1"/>
  <c r="AO53" i="21" s="1"/>
  <c r="AO363" i="21" s="1"/>
  <c r="AP53" i="21" s="1"/>
  <c r="AP363" i="21" s="1"/>
  <c r="AQ53" i="21" s="1"/>
  <c r="AQ363" i="21" s="1"/>
  <c r="AR53" i="21" s="1"/>
  <c r="AR363" i="21" s="1"/>
  <c r="AS53" i="21" s="1"/>
  <c r="AS363" i="21" s="1"/>
  <c r="AT53" i="21" s="1"/>
  <c r="AT363" i="21" s="1"/>
  <c r="AU53" i="21" s="1"/>
  <c r="AU363" i="21" s="1"/>
  <c r="AV53" i="21" s="1"/>
  <c r="AV363" i="21" s="1"/>
  <c r="AW53" i="21" s="1"/>
  <c r="AW363" i="21" s="1"/>
  <c r="AX53" i="21" s="1"/>
  <c r="AX363" i="21" s="1"/>
  <c r="AY53" i="21" s="1"/>
  <c r="AY363" i="21" s="1"/>
  <c r="AZ53" i="21" s="1"/>
  <c r="AZ363" i="21" s="1"/>
  <c r="BA53" i="21" s="1"/>
  <c r="BA363" i="21" s="1"/>
  <c r="BB53" i="21" s="1"/>
  <c r="BB363" i="21" s="1"/>
  <c r="BC53" i="21" s="1"/>
  <c r="BC363" i="21" s="1"/>
  <c r="BD53" i="21" s="1"/>
  <c r="BD363" i="21" s="1"/>
  <c r="BE53" i="21" s="1"/>
  <c r="BE363" i="21" s="1"/>
  <c r="BF53" i="21" s="1"/>
  <c r="BF363" i="21" s="1"/>
  <c r="BG53" i="21" s="1"/>
  <c r="BG363" i="21" s="1"/>
  <c r="BH53" i="21" s="1"/>
  <c r="BH363" i="21" s="1"/>
  <c r="BI53" i="21" s="1"/>
  <c r="BI363" i="21" s="1"/>
  <c r="BJ53" i="21" s="1"/>
  <c r="BJ363" i="21" s="1"/>
  <c r="BK53" i="21" s="1"/>
  <c r="BK363" i="21" s="1"/>
  <c r="BL53" i="21" s="1"/>
  <c r="BL363" i="21" s="1"/>
  <c r="BM53" i="21" s="1"/>
  <c r="BM363" i="21" s="1"/>
  <c r="BN53" i="21" s="1"/>
  <c r="BN363" i="21" s="1"/>
  <c r="BO53" i="21" s="1"/>
  <c r="BO363" i="21" s="1"/>
  <c r="BP53" i="21" s="1"/>
  <c r="BP363" i="21" s="1"/>
  <c r="BQ53" i="21" s="1"/>
  <c r="BQ363" i="21" s="1"/>
  <c r="BR53" i="21" s="1"/>
  <c r="BR363" i="21" s="1"/>
  <c r="BS53" i="21" s="1"/>
  <c r="BS363" i="21" s="1"/>
  <c r="BT53" i="21" s="1"/>
  <c r="BT363" i="21" s="1"/>
  <c r="BU53" i="21" s="1"/>
  <c r="BU363" i="21" s="1"/>
  <c r="AA173" i="21"/>
  <c r="AA164" i="21"/>
  <c r="BE205" i="21"/>
  <c r="BE216" i="21" s="1"/>
  <c r="BE217" i="21" s="1"/>
  <c r="AY205" i="21"/>
  <c r="AY216" i="21" s="1"/>
  <c r="AY217" i="21" s="1"/>
  <c r="AW205" i="21"/>
  <c r="AW216" i="21" s="1"/>
  <c r="AW217" i="21" s="1"/>
  <c r="BC205" i="21"/>
  <c r="BC216" i="21" s="1"/>
  <c r="BC217" i="21" s="1"/>
  <c r="BA205" i="21"/>
  <c r="BA216" i="21" s="1"/>
  <c r="BA217" i="21" s="1"/>
  <c r="BL205" i="21"/>
  <c r="BL216" i="21" s="1"/>
  <c r="BL217" i="21" s="1"/>
  <c r="AH205" i="21"/>
  <c r="AH216" i="21" s="1"/>
  <c r="AH217" i="21" s="1"/>
  <c r="AB205" i="21"/>
  <c r="AD204" i="21"/>
  <c r="AP205" i="21"/>
  <c r="AP216" i="21" s="1"/>
  <c r="AP217" i="21" s="1"/>
  <c r="BP144" i="21"/>
  <c r="AX144" i="21"/>
  <c r="AI144" i="21"/>
  <c r="AP118" i="21"/>
  <c r="AL133" i="21"/>
  <c r="AR125" i="21"/>
  <c r="AQ144" i="21"/>
  <c r="BB144" i="21"/>
  <c r="AF118" i="21"/>
  <c r="AP144" i="21"/>
  <c r="AW118" i="21"/>
  <c r="AT144" i="21"/>
  <c r="AF125" i="21"/>
  <c r="AJ118" i="21"/>
  <c r="AH118" i="21"/>
  <c r="AO125" i="21"/>
  <c r="BJ163" i="21"/>
  <c r="AA165" i="21"/>
  <c r="AA175" i="21"/>
  <c r="AA337" i="21" s="1"/>
  <c r="AB27" i="21" s="1"/>
  <c r="AB337" i="21" s="1"/>
  <c r="AC27" i="21" s="1"/>
  <c r="AC337" i="21" s="1"/>
  <c r="AD27" i="21" s="1"/>
  <c r="AD337" i="21" s="1"/>
  <c r="AE27" i="21" s="1"/>
  <c r="AE337" i="21" s="1"/>
  <c r="AF27" i="21" s="1"/>
  <c r="AF337" i="21" s="1"/>
  <c r="AG27" i="21" s="1"/>
  <c r="AG337" i="21" s="1"/>
  <c r="AH27" i="21" s="1"/>
  <c r="AH337" i="21" s="1"/>
  <c r="AI27" i="21" s="1"/>
  <c r="AI337" i="21" s="1"/>
  <c r="AJ27" i="21" s="1"/>
  <c r="AJ337" i="21" s="1"/>
  <c r="AK27" i="21" s="1"/>
  <c r="AK337" i="21" s="1"/>
  <c r="AL27" i="21" s="1"/>
  <c r="AL337" i="21" s="1"/>
  <c r="AM27" i="21" s="1"/>
  <c r="AM337" i="21" s="1"/>
  <c r="AN27" i="21" s="1"/>
  <c r="AN337" i="21" s="1"/>
  <c r="AO27" i="21" s="1"/>
  <c r="AO337" i="21" s="1"/>
  <c r="AP27" i="21" s="1"/>
  <c r="AP337" i="21" s="1"/>
  <c r="AQ27" i="21" s="1"/>
  <c r="AQ337" i="21" s="1"/>
  <c r="AR27" i="21" s="1"/>
  <c r="AR337" i="21" s="1"/>
  <c r="AS27" i="21" s="1"/>
  <c r="AS337" i="21" s="1"/>
  <c r="AT27" i="21" s="1"/>
  <c r="AT337" i="21" s="1"/>
  <c r="AU27" i="21" s="1"/>
  <c r="AU337" i="21" s="1"/>
  <c r="AV27" i="21" s="1"/>
  <c r="AV337" i="21" s="1"/>
  <c r="AW27" i="21" s="1"/>
  <c r="AW337" i="21" s="1"/>
  <c r="AX27" i="21" s="1"/>
  <c r="AX337" i="21" s="1"/>
  <c r="AY27" i="21" s="1"/>
  <c r="AA185" i="21"/>
  <c r="AA192" i="21"/>
  <c r="AA362" i="21" s="1"/>
  <c r="AB52" i="21" s="1"/>
  <c r="AB362" i="21" s="1"/>
  <c r="AC52" i="21" s="1"/>
  <c r="AC362" i="21" s="1"/>
  <c r="AD52" i="21" s="1"/>
  <c r="AD362" i="21" s="1"/>
  <c r="AE52" i="21" s="1"/>
  <c r="AE362" i="21" s="1"/>
  <c r="AF52" i="21" s="1"/>
  <c r="AF362" i="21" s="1"/>
  <c r="AG52" i="21" s="1"/>
  <c r="AG362" i="21" s="1"/>
  <c r="AH52" i="21" s="1"/>
  <c r="AH362" i="21" s="1"/>
  <c r="AI52" i="21" s="1"/>
  <c r="AI362" i="21" s="1"/>
  <c r="AJ52" i="21" s="1"/>
  <c r="AJ362" i="21" s="1"/>
  <c r="AK52" i="21" s="1"/>
  <c r="AK362" i="21" s="1"/>
  <c r="AL52" i="21" s="1"/>
  <c r="AL362" i="21" s="1"/>
  <c r="AM52" i="21" s="1"/>
  <c r="AM362" i="21" s="1"/>
  <c r="AN52" i="21" s="1"/>
  <c r="AN362" i="21" s="1"/>
  <c r="AO52" i="21" s="1"/>
  <c r="AO362" i="21" s="1"/>
  <c r="AP52" i="21" s="1"/>
  <c r="AP362" i="21" s="1"/>
  <c r="AQ52" i="21" s="1"/>
  <c r="AQ362" i="21" s="1"/>
  <c r="AR52" i="21" s="1"/>
  <c r="AR362" i="21" s="1"/>
  <c r="AS52" i="21" s="1"/>
  <c r="AS362" i="21" s="1"/>
  <c r="AT52" i="21" s="1"/>
  <c r="AT362" i="21" s="1"/>
  <c r="AU52" i="21" s="1"/>
  <c r="AU362" i="21" s="1"/>
  <c r="AV52" i="21" s="1"/>
  <c r="AV362" i="21" s="1"/>
  <c r="AW52" i="21" s="1"/>
  <c r="AW362" i="21" s="1"/>
  <c r="AX52" i="21" s="1"/>
  <c r="AX362" i="21" s="1"/>
  <c r="AY52" i="21" s="1"/>
  <c r="AY362" i="21" s="1"/>
  <c r="AZ52" i="21" s="1"/>
  <c r="AZ362" i="21" s="1"/>
  <c r="BA52" i="21" s="1"/>
  <c r="BA362" i="21" s="1"/>
  <c r="BB52" i="21" s="1"/>
  <c r="BB362" i="21" s="1"/>
  <c r="BC52" i="21" s="1"/>
  <c r="BC362" i="21" s="1"/>
  <c r="BD52" i="21" s="1"/>
  <c r="BD362" i="21" s="1"/>
  <c r="BE52" i="21" s="1"/>
  <c r="BE362" i="21" s="1"/>
  <c r="BF52" i="21" s="1"/>
  <c r="BF362" i="21" s="1"/>
  <c r="BG52" i="21" s="1"/>
  <c r="BG362" i="21" s="1"/>
  <c r="BH52" i="21" s="1"/>
  <c r="BH362" i="21" s="1"/>
  <c r="BI52" i="21" s="1"/>
  <c r="BI362" i="21" s="1"/>
  <c r="BJ52" i="21" s="1"/>
  <c r="BJ362" i="21" s="1"/>
  <c r="BK52" i="21" s="1"/>
  <c r="BK362" i="21" s="1"/>
  <c r="BL52" i="21" s="1"/>
  <c r="BL362" i="21" s="1"/>
  <c r="BM52" i="21" s="1"/>
  <c r="BM362" i="21" s="1"/>
  <c r="BN52" i="21" s="1"/>
  <c r="BN362" i="21" s="1"/>
  <c r="BO52" i="21" s="1"/>
  <c r="BO362" i="21" s="1"/>
  <c r="BP52" i="21" s="1"/>
  <c r="BP362" i="21" s="1"/>
  <c r="BQ52" i="21" s="1"/>
  <c r="BQ362" i="21" s="1"/>
  <c r="BR52" i="21" s="1"/>
  <c r="BR362" i="21" s="1"/>
  <c r="BS52" i="21" s="1"/>
  <c r="BS362" i="21" s="1"/>
  <c r="BT52" i="21" s="1"/>
  <c r="BT362" i="21" s="1"/>
  <c r="BU52" i="21" s="1"/>
  <c r="BU362" i="21" s="1"/>
  <c r="BC125" i="21"/>
  <c r="BU144" i="21"/>
  <c r="AR205" i="21"/>
  <c r="AR216" i="21" s="1"/>
  <c r="AR217" i="21" s="1"/>
  <c r="AX205" i="21"/>
  <c r="AX216" i="21" s="1"/>
  <c r="AX217" i="21" s="1"/>
  <c r="AK205" i="21"/>
  <c r="AK216" i="21" s="1"/>
  <c r="AK217" i="21" s="1"/>
  <c r="AN205" i="21"/>
  <c r="AN216" i="21" s="1"/>
  <c r="AN217" i="21" s="1"/>
  <c r="AS204" i="21"/>
  <c r="BO133" i="21"/>
  <c r="AU118" i="21"/>
  <c r="BD118" i="21"/>
  <c r="AA118" i="21"/>
  <c r="BO144" i="21"/>
  <c r="BJ144" i="21"/>
  <c r="BJ118" i="21"/>
  <c r="AB144" i="21"/>
  <c r="AN118" i="21"/>
  <c r="BS125" i="21"/>
  <c r="AC133" i="21"/>
  <c r="BE133" i="21"/>
  <c r="BN133" i="21"/>
  <c r="AM163" i="21"/>
  <c r="AA181" i="21"/>
  <c r="AA194" i="21"/>
  <c r="AA364" i="21" s="1"/>
  <c r="AB54" i="21" s="1"/>
  <c r="AB364" i="21" s="1"/>
  <c r="AC54" i="21" s="1"/>
  <c r="AC364" i="21" s="1"/>
  <c r="AD54" i="21" s="1"/>
  <c r="AD364" i="21" s="1"/>
  <c r="AE54" i="21" s="1"/>
  <c r="AE364" i="21" s="1"/>
  <c r="AF54" i="21" s="1"/>
  <c r="AF364" i="21" s="1"/>
  <c r="AG54" i="21" s="1"/>
  <c r="AG364" i="21" s="1"/>
  <c r="AH54" i="21" s="1"/>
  <c r="AH364" i="21" s="1"/>
  <c r="AI54" i="21" s="1"/>
  <c r="AI364" i="21" s="1"/>
  <c r="AJ54" i="21" s="1"/>
  <c r="AJ364" i="21" s="1"/>
  <c r="AK54" i="21" s="1"/>
  <c r="AK364" i="21" s="1"/>
  <c r="AL54" i="21" s="1"/>
  <c r="AL364" i="21" s="1"/>
  <c r="AM54" i="21" s="1"/>
  <c r="AM364" i="21" s="1"/>
  <c r="AN54" i="21" s="1"/>
  <c r="AN364" i="21" s="1"/>
  <c r="AO54" i="21" s="1"/>
  <c r="AO364" i="21" s="1"/>
  <c r="AP54" i="21" s="1"/>
  <c r="AP364" i="21" s="1"/>
  <c r="AQ54" i="21" s="1"/>
  <c r="AQ364" i="21" s="1"/>
  <c r="AR54" i="21" s="1"/>
  <c r="AR364" i="21" s="1"/>
  <c r="AS54" i="21" s="1"/>
  <c r="AS364" i="21" s="1"/>
  <c r="AT54" i="21" s="1"/>
  <c r="AT364" i="21" s="1"/>
  <c r="AU54" i="21" s="1"/>
  <c r="AU364" i="21" s="1"/>
  <c r="AV54" i="21" s="1"/>
  <c r="AV364" i="21" s="1"/>
  <c r="AW54" i="21" s="1"/>
  <c r="AW364" i="21" s="1"/>
  <c r="AX54" i="21" s="1"/>
  <c r="AX364" i="21" s="1"/>
  <c r="AY54" i="21" s="1"/>
  <c r="AY364" i="21" s="1"/>
  <c r="AZ54" i="21" s="1"/>
  <c r="AZ364" i="21" s="1"/>
  <c r="BA54" i="21" s="1"/>
  <c r="BA364" i="21" s="1"/>
  <c r="BB54" i="21" s="1"/>
  <c r="BB364" i="21" s="1"/>
  <c r="BC54" i="21" s="1"/>
  <c r="BC364" i="21" s="1"/>
  <c r="BD54" i="21" s="1"/>
  <c r="BD364" i="21" s="1"/>
  <c r="BE54" i="21" s="1"/>
  <c r="BE364" i="21" s="1"/>
  <c r="BF54" i="21" s="1"/>
  <c r="BF364" i="21" s="1"/>
  <c r="BG54" i="21" s="1"/>
  <c r="BG364" i="21" s="1"/>
  <c r="BH54" i="21" s="1"/>
  <c r="BH364" i="21" s="1"/>
  <c r="BI54" i="21" s="1"/>
  <c r="BI364" i="21" s="1"/>
  <c r="BJ54" i="21" s="1"/>
  <c r="BJ364" i="21" s="1"/>
  <c r="BK54" i="21" s="1"/>
  <c r="BK364" i="21" s="1"/>
  <c r="BL54" i="21" s="1"/>
  <c r="BL364" i="21" s="1"/>
  <c r="BM54" i="21" s="1"/>
  <c r="BM364" i="21" s="1"/>
  <c r="BN54" i="21" s="1"/>
  <c r="BN364" i="21" s="1"/>
  <c r="BO54" i="21" s="1"/>
  <c r="BO364" i="21" s="1"/>
  <c r="BP54" i="21" s="1"/>
  <c r="BP364" i="21" s="1"/>
  <c r="BQ54" i="21" s="1"/>
  <c r="BQ364" i="21" s="1"/>
  <c r="BR54" i="21" s="1"/>
  <c r="BR364" i="21" s="1"/>
  <c r="BS54" i="21" s="1"/>
  <c r="BS364" i="21" s="1"/>
  <c r="BT54" i="21" s="1"/>
  <c r="BT364" i="21" s="1"/>
  <c r="BU54" i="21" s="1"/>
  <c r="BU364" i="21" s="1"/>
  <c r="AA198" i="21"/>
  <c r="AA368" i="21" s="1"/>
  <c r="AB58" i="21" s="1"/>
  <c r="AB368" i="21" s="1"/>
  <c r="AC58" i="21" s="1"/>
  <c r="AC368" i="21" s="1"/>
  <c r="AD58" i="21" s="1"/>
  <c r="AD368" i="21" s="1"/>
  <c r="AE58" i="21" s="1"/>
  <c r="AE368" i="21" s="1"/>
  <c r="AF58" i="21" s="1"/>
  <c r="AF368" i="21" s="1"/>
  <c r="AG58" i="21" s="1"/>
  <c r="AG368" i="21" s="1"/>
  <c r="AH58" i="21" s="1"/>
  <c r="AH368" i="21" s="1"/>
  <c r="AI58" i="21" s="1"/>
  <c r="AI368" i="21" s="1"/>
  <c r="AJ58" i="21" s="1"/>
  <c r="AJ368" i="21" s="1"/>
  <c r="AK58" i="21" s="1"/>
  <c r="AK368" i="21" s="1"/>
  <c r="AL58" i="21" s="1"/>
  <c r="AL368" i="21" s="1"/>
  <c r="AM58" i="21" s="1"/>
  <c r="AM368" i="21" s="1"/>
  <c r="AN58" i="21" s="1"/>
  <c r="AN368" i="21" s="1"/>
  <c r="AO58" i="21" s="1"/>
  <c r="AO368" i="21" s="1"/>
  <c r="AP58" i="21" s="1"/>
  <c r="AP368" i="21" s="1"/>
  <c r="AQ58" i="21" s="1"/>
  <c r="AQ368" i="21" s="1"/>
  <c r="AR58" i="21" s="1"/>
  <c r="AR368" i="21" s="1"/>
  <c r="AS58" i="21" s="1"/>
  <c r="AS368" i="21" s="1"/>
  <c r="AT58" i="21" s="1"/>
  <c r="AT368" i="21" s="1"/>
  <c r="AU58" i="21" s="1"/>
  <c r="AU368" i="21" s="1"/>
  <c r="AV58" i="21" s="1"/>
  <c r="AV368" i="21" s="1"/>
  <c r="AW58" i="21" s="1"/>
  <c r="AW368" i="21" s="1"/>
  <c r="AX58" i="21" s="1"/>
  <c r="AX368" i="21" s="1"/>
  <c r="AY58" i="21" s="1"/>
  <c r="AY368" i="21" s="1"/>
  <c r="AZ58" i="21" s="1"/>
  <c r="AZ368" i="21" s="1"/>
  <c r="BA58" i="21" s="1"/>
  <c r="BA368" i="21" s="1"/>
  <c r="BB58" i="21" s="1"/>
  <c r="BB368" i="21" s="1"/>
  <c r="BC58" i="21" s="1"/>
  <c r="BC368" i="21" s="1"/>
  <c r="BD58" i="21" s="1"/>
  <c r="BD368" i="21" s="1"/>
  <c r="BE58" i="21" s="1"/>
  <c r="BE368" i="21" s="1"/>
  <c r="BF58" i="21" s="1"/>
  <c r="BF368" i="21" s="1"/>
  <c r="BG58" i="21" s="1"/>
  <c r="BG368" i="21" s="1"/>
  <c r="BH58" i="21" s="1"/>
  <c r="BH368" i="21" s="1"/>
  <c r="BI58" i="21" s="1"/>
  <c r="BI368" i="21" s="1"/>
  <c r="BJ58" i="21" s="1"/>
  <c r="BJ368" i="21" s="1"/>
  <c r="BK58" i="21" s="1"/>
  <c r="BK368" i="21" s="1"/>
  <c r="BL58" i="21" s="1"/>
  <c r="BL368" i="21" s="1"/>
  <c r="BM58" i="21" s="1"/>
  <c r="BM368" i="21" s="1"/>
  <c r="BN58" i="21" s="1"/>
  <c r="BN368" i="21" s="1"/>
  <c r="BO58" i="21" s="1"/>
  <c r="BO368" i="21" s="1"/>
  <c r="BP58" i="21" s="1"/>
  <c r="BP368" i="21" s="1"/>
  <c r="BQ58" i="21" s="1"/>
  <c r="BQ368" i="21" s="1"/>
  <c r="BR58" i="21" s="1"/>
  <c r="BR368" i="21" s="1"/>
  <c r="BS58" i="21" s="1"/>
  <c r="BS368" i="21" s="1"/>
  <c r="BT58" i="21" s="1"/>
  <c r="BT368" i="21" s="1"/>
  <c r="BU58" i="21" s="1"/>
  <c r="BU368" i="21" s="1"/>
  <c r="AA182" i="21"/>
  <c r="AE205" i="21"/>
  <c r="AE216" i="21" s="1"/>
  <c r="AC205" i="21"/>
  <c r="AC216" i="21" s="1"/>
  <c r="BG205" i="21"/>
  <c r="BG216" i="21" s="1"/>
  <c r="BG217" i="21" s="1"/>
  <c r="AO205" i="21"/>
  <c r="AO216" i="21" s="1"/>
  <c r="AO217" i="21" s="1"/>
  <c r="BI144" i="21"/>
  <c r="AI133" i="21"/>
  <c r="AY133" i="21"/>
  <c r="AO133" i="21"/>
  <c r="BK125" i="21"/>
  <c r="BA133" i="21"/>
  <c r="AD133" i="21"/>
  <c r="AG118" i="21"/>
  <c r="BL125" i="21"/>
  <c r="BQ125" i="21"/>
  <c r="AK204" i="21"/>
  <c r="BT205" i="21"/>
  <c r="BT216" i="21" s="1"/>
  <c r="BT217" i="21" s="1"/>
  <c r="AF205" i="21"/>
  <c r="AF216" i="21" s="1"/>
  <c r="BK205" i="21"/>
  <c r="BK216" i="21" s="1"/>
  <c r="BK217" i="21" s="1"/>
  <c r="AS118" i="21"/>
  <c r="BH133" i="21"/>
  <c r="BF144" i="21"/>
  <c r="BQ118" i="21"/>
  <c r="BP133" i="21"/>
  <c r="AG133" i="21"/>
  <c r="AL125" i="21"/>
  <c r="AH144" i="21"/>
  <c r="AH133" i="21"/>
  <c r="AV118" i="21"/>
  <c r="BR144" i="21"/>
  <c r="AB125" i="21"/>
  <c r="BT144" i="21"/>
  <c r="AA133" i="21"/>
  <c r="AK133" i="21"/>
  <c r="AW204" i="21"/>
  <c r="AA197" i="21"/>
  <c r="AA367" i="21" s="1"/>
  <c r="AB57" i="21" s="1"/>
  <c r="AB367" i="21" s="1"/>
  <c r="AC57" i="21" s="1"/>
  <c r="AC367" i="21" s="1"/>
  <c r="AD57" i="21" s="1"/>
  <c r="AD367" i="21" s="1"/>
  <c r="AE57" i="21" s="1"/>
  <c r="AE367" i="21" s="1"/>
  <c r="AF57" i="21" s="1"/>
  <c r="AF367" i="21" s="1"/>
  <c r="AG57" i="21" s="1"/>
  <c r="AG367" i="21" s="1"/>
  <c r="AH57" i="21" s="1"/>
  <c r="AH367" i="21" s="1"/>
  <c r="AI57" i="21" s="1"/>
  <c r="AI367" i="21" s="1"/>
  <c r="AJ57" i="21" s="1"/>
  <c r="AJ367" i="21" s="1"/>
  <c r="AK57" i="21" s="1"/>
  <c r="AK367" i="21" s="1"/>
  <c r="AL57" i="21" s="1"/>
  <c r="AL367" i="21" s="1"/>
  <c r="AM57" i="21" s="1"/>
  <c r="AM367" i="21" s="1"/>
  <c r="AN57" i="21" s="1"/>
  <c r="AN367" i="21" s="1"/>
  <c r="AO57" i="21" s="1"/>
  <c r="AO367" i="21" s="1"/>
  <c r="AP57" i="21" s="1"/>
  <c r="AP367" i="21" s="1"/>
  <c r="AQ57" i="21" s="1"/>
  <c r="AQ367" i="21" s="1"/>
  <c r="AR57" i="21" s="1"/>
  <c r="AR367" i="21" s="1"/>
  <c r="AS57" i="21" s="1"/>
  <c r="AS367" i="21" s="1"/>
  <c r="AT57" i="21" s="1"/>
  <c r="AT367" i="21" s="1"/>
  <c r="AU57" i="21" s="1"/>
  <c r="AU367" i="21" s="1"/>
  <c r="AV57" i="21" s="1"/>
  <c r="AV367" i="21" s="1"/>
  <c r="AW57" i="21" s="1"/>
  <c r="AW367" i="21" s="1"/>
  <c r="AX57" i="21" s="1"/>
  <c r="AX367" i="21" s="1"/>
  <c r="AY57" i="21" s="1"/>
  <c r="AY367" i="21" s="1"/>
  <c r="AZ57" i="21" s="1"/>
  <c r="AZ367" i="21" s="1"/>
  <c r="BA57" i="21" s="1"/>
  <c r="BA367" i="21" s="1"/>
  <c r="BB57" i="21" s="1"/>
  <c r="BB367" i="21" s="1"/>
  <c r="BC57" i="21" s="1"/>
  <c r="BC367" i="21" s="1"/>
  <c r="BD57" i="21" s="1"/>
  <c r="BD367" i="21" s="1"/>
  <c r="BE57" i="21" s="1"/>
  <c r="BE367" i="21" s="1"/>
  <c r="BF57" i="21" s="1"/>
  <c r="BF367" i="21" s="1"/>
  <c r="BG57" i="21" s="1"/>
  <c r="BG367" i="21" s="1"/>
  <c r="BH57" i="21" s="1"/>
  <c r="BH367" i="21" s="1"/>
  <c r="BI57" i="21" s="1"/>
  <c r="BI367" i="21" s="1"/>
  <c r="BJ57" i="21" s="1"/>
  <c r="BJ367" i="21" s="1"/>
  <c r="BK57" i="21" s="1"/>
  <c r="BK367" i="21" s="1"/>
  <c r="BL57" i="21" s="1"/>
  <c r="BL367" i="21" s="1"/>
  <c r="BM57" i="21" s="1"/>
  <c r="BM367" i="21" s="1"/>
  <c r="BN57" i="21" s="1"/>
  <c r="BN367" i="21" s="1"/>
  <c r="BO57" i="21" s="1"/>
  <c r="BO367" i="21" s="1"/>
  <c r="BP57" i="21" s="1"/>
  <c r="BP367" i="21" s="1"/>
  <c r="BQ57" i="21" s="1"/>
  <c r="BQ367" i="21" s="1"/>
  <c r="BR57" i="21" s="1"/>
  <c r="BR367" i="21" s="1"/>
  <c r="BS57" i="21" s="1"/>
  <c r="BS367" i="21" s="1"/>
  <c r="BT57" i="21" s="1"/>
  <c r="BT367" i="21" s="1"/>
  <c r="BU57" i="21" s="1"/>
  <c r="BU367" i="21" s="1"/>
  <c r="AA195" i="21"/>
  <c r="AA365" i="21" s="1"/>
  <c r="AB55" i="21" s="1"/>
  <c r="AB365" i="21" s="1"/>
  <c r="AC55" i="21" s="1"/>
  <c r="AC365" i="21" s="1"/>
  <c r="AD55" i="21" s="1"/>
  <c r="AD365" i="21" s="1"/>
  <c r="AE55" i="21" s="1"/>
  <c r="AE365" i="21" s="1"/>
  <c r="AF55" i="21" s="1"/>
  <c r="AF365" i="21" s="1"/>
  <c r="AG55" i="21" s="1"/>
  <c r="AG365" i="21" s="1"/>
  <c r="AH55" i="21" s="1"/>
  <c r="AH365" i="21" s="1"/>
  <c r="AI55" i="21" s="1"/>
  <c r="AI365" i="21" s="1"/>
  <c r="AJ55" i="21" s="1"/>
  <c r="AJ365" i="21" s="1"/>
  <c r="AK55" i="21" s="1"/>
  <c r="AK365" i="21" s="1"/>
  <c r="AL55" i="21" s="1"/>
  <c r="AL365" i="21" s="1"/>
  <c r="AM55" i="21" s="1"/>
  <c r="AM365" i="21" s="1"/>
  <c r="AN55" i="21" s="1"/>
  <c r="AN365" i="21" s="1"/>
  <c r="AO55" i="21" s="1"/>
  <c r="AO365" i="21" s="1"/>
  <c r="AP55" i="21" s="1"/>
  <c r="AP365" i="21" s="1"/>
  <c r="AQ55" i="21" s="1"/>
  <c r="AQ365" i="21" s="1"/>
  <c r="AR55" i="21" s="1"/>
  <c r="AR365" i="21" s="1"/>
  <c r="AS55" i="21" s="1"/>
  <c r="AS365" i="21" s="1"/>
  <c r="AT55" i="21" s="1"/>
  <c r="AT365" i="21" s="1"/>
  <c r="AU55" i="21" s="1"/>
  <c r="AU365" i="21" s="1"/>
  <c r="AV55" i="21" s="1"/>
  <c r="AV365" i="21" s="1"/>
  <c r="AW55" i="21" s="1"/>
  <c r="AW365" i="21" s="1"/>
  <c r="AX55" i="21" s="1"/>
  <c r="AX365" i="21" s="1"/>
  <c r="AY55" i="21" s="1"/>
  <c r="AY365" i="21" s="1"/>
  <c r="AZ55" i="21" s="1"/>
  <c r="AZ365" i="21" s="1"/>
  <c r="BA55" i="21" s="1"/>
  <c r="BA365" i="21" s="1"/>
  <c r="BB55" i="21" s="1"/>
  <c r="BB365" i="21" s="1"/>
  <c r="BC55" i="21" s="1"/>
  <c r="BC365" i="21" s="1"/>
  <c r="BD55" i="21" s="1"/>
  <c r="BD365" i="21" s="1"/>
  <c r="BE55" i="21" s="1"/>
  <c r="BE365" i="21" s="1"/>
  <c r="BF55" i="21" s="1"/>
  <c r="BF365" i="21" s="1"/>
  <c r="BG55" i="21" s="1"/>
  <c r="BG365" i="21" s="1"/>
  <c r="BH55" i="21" s="1"/>
  <c r="BH365" i="21" s="1"/>
  <c r="BI55" i="21" s="1"/>
  <c r="BI365" i="21" s="1"/>
  <c r="BJ55" i="21" s="1"/>
  <c r="BJ365" i="21" s="1"/>
  <c r="BK55" i="21" s="1"/>
  <c r="BK365" i="21" s="1"/>
  <c r="BL55" i="21" s="1"/>
  <c r="BL365" i="21" s="1"/>
  <c r="BM55" i="21" s="1"/>
  <c r="BM365" i="21" s="1"/>
  <c r="BN55" i="21" s="1"/>
  <c r="BN365" i="21" s="1"/>
  <c r="BO55" i="21" s="1"/>
  <c r="BO365" i="21" s="1"/>
  <c r="BP55" i="21" s="1"/>
  <c r="BP365" i="21" s="1"/>
  <c r="BQ55" i="21" s="1"/>
  <c r="BQ365" i="21" s="1"/>
  <c r="BR55" i="21" s="1"/>
  <c r="BR365" i="21" s="1"/>
  <c r="BS55" i="21" s="1"/>
  <c r="BS365" i="21" s="1"/>
  <c r="BT55" i="21" s="1"/>
  <c r="BT365" i="21" s="1"/>
  <c r="BU55" i="21" s="1"/>
  <c r="BU365" i="21" s="1"/>
  <c r="AA176" i="21"/>
  <c r="AA174" i="21"/>
  <c r="AA190" i="21"/>
  <c r="AM205" i="21"/>
  <c r="AM216" i="21" s="1"/>
  <c r="AM217" i="21" s="1"/>
  <c r="AV205" i="21"/>
  <c r="AV216" i="21" s="1"/>
  <c r="AV217" i="21" s="1"/>
  <c r="AG205" i="21"/>
  <c r="AG216" i="21" s="1"/>
  <c r="BF205" i="21"/>
  <c r="BF216" i="21" s="1"/>
  <c r="BF217" i="21" s="1"/>
  <c r="AM144" i="21"/>
  <c r="BK144" i="21"/>
  <c r="AB133" i="21"/>
  <c r="AW144" i="21"/>
  <c r="AM133" i="21"/>
  <c r="BE118" i="21"/>
  <c r="AC125" i="21"/>
  <c r="AW133" i="21"/>
  <c r="BG144" i="21"/>
  <c r="AJ133" i="21"/>
  <c r="AQ125" i="21"/>
  <c r="BH125" i="21"/>
  <c r="AS125" i="21"/>
  <c r="BJ125" i="21"/>
  <c r="BU163" i="21"/>
  <c r="AA158" i="21"/>
  <c r="AA184" i="21"/>
  <c r="AA168" i="21"/>
  <c r="AA183" i="21"/>
  <c r="AA159" i="21"/>
  <c r="AR241" i="21"/>
  <c r="BB241" i="21"/>
  <c r="BN241" i="21"/>
  <c r="AQ241" i="21"/>
  <c r="AO241" i="21"/>
  <c r="BM241" i="21"/>
  <c r="AT241" i="21"/>
  <c r="BO241" i="21"/>
  <c r="BD241" i="21"/>
  <c r="AV241" i="21"/>
  <c r="BI241" i="21"/>
  <c r="BC241" i="21"/>
  <c r="BR241" i="21"/>
  <c r="AU241" i="21"/>
  <c r="AY241" i="21"/>
  <c r="BG241" i="21"/>
  <c r="BO255" i="21"/>
  <c r="BN255" i="21"/>
  <c r="BO218" i="21"/>
  <c r="BN218" i="21"/>
  <c r="AV255" i="21"/>
  <c r="BK218" i="21"/>
  <c r="BK255" i="21"/>
  <c r="BM255" i="21"/>
  <c r="AT255" i="21"/>
  <c r="BM218" i="21"/>
  <c r="BF255" i="21"/>
  <c r="BG255" i="21"/>
  <c r="AO255" i="21"/>
  <c r="AO218" i="21"/>
  <c r="BG218" i="21"/>
  <c r="BF218" i="21"/>
  <c r="AT218" i="21"/>
  <c r="AR255" i="21"/>
  <c r="BC255" i="21"/>
  <c r="BU255" i="21"/>
  <c r="AR218" i="21"/>
  <c r="AV218" i="21"/>
  <c r="BC218" i="21"/>
  <c r="BU218" i="21"/>
  <c r="V262" i="21"/>
  <c r="AA242" i="21"/>
  <c r="AB400" i="21"/>
  <c r="AC90" i="21" s="1"/>
  <c r="AB89" i="21"/>
  <c r="AE155" i="3"/>
  <c r="AF155" i="3" s="1"/>
  <c r="W294" i="21"/>
  <c r="W293" i="21"/>
  <c r="W292" i="21"/>
  <c r="W291" i="21"/>
  <c r="W290" i="21"/>
  <c r="W289" i="21"/>
  <c r="W288" i="21"/>
  <c r="W287" i="21"/>
  <c r="W286" i="21"/>
  <c r="W284" i="21"/>
  <c r="W299" i="21"/>
  <c r="W300" i="21"/>
  <c r="W180" i="21"/>
  <c r="W160" i="21"/>
  <c r="W159" i="21"/>
  <c r="W166" i="21"/>
  <c r="W172" i="21"/>
  <c r="W181" i="21"/>
  <c r="W179" i="21"/>
  <c r="W186" i="21"/>
  <c r="W118" i="21"/>
  <c r="W194" i="21"/>
  <c r="W191" i="21"/>
  <c r="W240" i="21"/>
  <c r="W193" i="21"/>
  <c r="W198" i="21"/>
  <c r="W125" i="21"/>
  <c r="W197" i="21"/>
  <c r="W192" i="21"/>
  <c r="W190" i="21"/>
  <c r="W220" i="21"/>
  <c r="W196" i="21"/>
  <c r="W221" i="21"/>
  <c r="W173" i="21"/>
  <c r="W165" i="21"/>
  <c r="W182" i="21"/>
  <c r="W195" i="21"/>
  <c r="W158" i="21"/>
  <c r="W167" i="21"/>
  <c r="W183" i="21"/>
  <c r="W171" i="21"/>
  <c r="W239" i="21"/>
  <c r="W164" i="21"/>
  <c r="W175" i="21"/>
  <c r="W133" i="21"/>
  <c r="W176" i="21"/>
  <c r="W184" i="21"/>
  <c r="W187" i="21"/>
  <c r="W205" i="21"/>
  <c r="W185" i="21"/>
  <c r="W144" i="21"/>
  <c r="W174" i="21"/>
  <c r="W168" i="21"/>
  <c r="W242" i="21"/>
  <c r="W161" i="21"/>
  <c r="AE163" i="21" l="1"/>
  <c r="AI163" i="21"/>
  <c r="BA163" i="21"/>
  <c r="BP163" i="21"/>
  <c r="AT163" i="21"/>
  <c r="BG163" i="21"/>
  <c r="AZ163" i="21"/>
  <c r="BF253" i="21"/>
  <c r="BF254" i="21" s="1"/>
  <c r="BC163" i="21"/>
  <c r="BN163" i="21"/>
  <c r="AW163" i="21"/>
  <c r="BH218" i="21"/>
  <c r="BH223" i="21" s="1"/>
  <c r="BH224" i="21" s="1"/>
  <c r="AF163" i="21"/>
  <c r="AV163" i="21"/>
  <c r="BL163" i="21"/>
  <c r="BT163" i="21"/>
  <c r="AU163" i="21"/>
  <c r="BK163" i="21"/>
  <c r="AS163" i="21"/>
  <c r="AC163" i="21"/>
  <c r="BH163" i="21"/>
  <c r="AD163" i="21"/>
  <c r="BO163" i="21"/>
  <c r="BS163" i="21"/>
  <c r="AH163" i="21"/>
  <c r="AQ163" i="21"/>
  <c r="AG163" i="21"/>
  <c r="AJ163" i="21"/>
  <c r="BK253" i="21"/>
  <c r="BK254" i="21" s="1"/>
  <c r="AA72" i="21"/>
  <c r="AA65" i="21" s="1"/>
  <c r="AA383" i="21"/>
  <c r="BA157" i="21"/>
  <c r="BF281" i="21"/>
  <c r="BD157" i="21"/>
  <c r="BD163" i="21"/>
  <c r="BM163" i="21"/>
  <c r="BI163" i="21"/>
  <c r="BB163" i="21"/>
  <c r="AR163" i="21"/>
  <c r="BF163" i="21"/>
  <c r="BE163" i="21"/>
  <c r="AW157" i="21"/>
  <c r="AN157" i="21"/>
  <c r="BU281" i="21"/>
  <c r="AM157" i="21"/>
  <c r="BI170" i="21"/>
  <c r="AK157" i="21"/>
  <c r="AO281" i="21"/>
  <c r="BI157" i="21"/>
  <c r="AY157" i="21"/>
  <c r="AV157" i="21"/>
  <c r="BS157" i="21"/>
  <c r="BN157" i="21"/>
  <c r="AV285" i="21"/>
  <c r="AV296" i="21" s="1"/>
  <c r="AL157" i="21"/>
  <c r="BM157" i="21"/>
  <c r="BB157" i="21"/>
  <c r="BT157" i="21"/>
  <c r="BJ285" i="21"/>
  <c r="BJ296" i="21" s="1"/>
  <c r="AZ157" i="21"/>
  <c r="BH157" i="21"/>
  <c r="AP157" i="21"/>
  <c r="AE157" i="21"/>
  <c r="AF157" i="21"/>
  <c r="AR281" i="21"/>
  <c r="BO157" i="21"/>
  <c r="AI157" i="21"/>
  <c r="BC281" i="21"/>
  <c r="AR157" i="21"/>
  <c r="BC157" i="21"/>
  <c r="BO281" i="21"/>
  <c r="BN281" i="21"/>
  <c r="BM281" i="21"/>
  <c r="AH157" i="21"/>
  <c r="BQ157" i="21"/>
  <c r="AB157" i="21"/>
  <c r="BM285" i="21"/>
  <c r="BM296" i="21" s="1"/>
  <c r="AT157" i="21"/>
  <c r="AX157" i="21"/>
  <c r="BG157" i="21"/>
  <c r="BP157" i="21"/>
  <c r="BK157" i="21"/>
  <c r="AC157" i="21"/>
  <c r="BF157" i="21"/>
  <c r="BR157" i="21"/>
  <c r="BE157" i="21"/>
  <c r="AG157" i="21"/>
  <c r="AZ285" i="21"/>
  <c r="AZ296" i="21" s="1"/>
  <c r="BG281" i="21"/>
  <c r="AV281" i="21"/>
  <c r="AT281" i="21"/>
  <c r="AJ285" i="21"/>
  <c r="AJ296" i="21" s="1"/>
  <c r="BK281" i="21"/>
  <c r="AO157" i="21"/>
  <c r="AD157" i="21"/>
  <c r="BL157" i="21"/>
  <c r="AW281" i="21"/>
  <c r="AR285" i="21"/>
  <c r="AR296" i="21" s="1"/>
  <c r="BE285" i="21"/>
  <c r="BE296" i="21" s="1"/>
  <c r="AM285" i="21"/>
  <c r="AM296" i="21" s="1"/>
  <c r="BU285" i="21"/>
  <c r="BU296" i="21" s="1"/>
  <c r="BQ285" i="21"/>
  <c r="BQ296" i="21" s="1"/>
  <c r="AL285" i="21"/>
  <c r="AL296" i="21" s="1"/>
  <c r="AA285" i="21"/>
  <c r="AA296" i="21" s="1"/>
  <c r="AO285" i="21"/>
  <c r="AO296" i="21" s="1"/>
  <c r="AW218" i="21"/>
  <c r="AW223" i="21" s="1"/>
  <c r="AW224" i="21" s="1"/>
  <c r="AN285" i="21"/>
  <c r="AN296" i="21" s="1"/>
  <c r="AB285" i="21"/>
  <c r="AB296" i="21" s="1"/>
  <c r="BA285" i="21"/>
  <c r="BA296" i="21" s="1"/>
  <c r="AU157" i="21"/>
  <c r="AJ157" i="21"/>
  <c r="AQ157" i="21"/>
  <c r="BU157" i="21"/>
  <c r="AE285" i="21"/>
  <c r="AE296" i="21" s="1"/>
  <c r="AH285" i="21"/>
  <c r="AH296" i="21" s="1"/>
  <c r="BS285" i="21"/>
  <c r="BS296" i="21" s="1"/>
  <c r="BP285" i="21"/>
  <c r="BP296" i="21" s="1"/>
  <c r="AD285" i="21"/>
  <c r="AD296" i="21" s="1"/>
  <c r="BO285" i="21"/>
  <c r="BO296" i="21" s="1"/>
  <c r="BK285" i="21"/>
  <c r="BK296" i="21" s="1"/>
  <c r="BT285" i="21"/>
  <c r="BT296" i="21" s="1"/>
  <c r="AW253" i="21"/>
  <c r="AW254" i="21" s="1"/>
  <c r="AY285" i="21"/>
  <c r="AY296" i="21" s="1"/>
  <c r="AG285" i="21"/>
  <c r="AG296" i="21" s="1"/>
  <c r="AC285" i="21"/>
  <c r="AC296" i="21" s="1"/>
  <c r="AX285" i="21"/>
  <c r="AX296" i="21" s="1"/>
  <c r="AU285" i="21"/>
  <c r="AU296" i="21" s="1"/>
  <c r="BI285" i="21"/>
  <c r="BI296" i="21" s="1"/>
  <c r="BL285" i="21"/>
  <c r="BL296" i="21" s="1"/>
  <c r="BF285" i="21"/>
  <c r="BF296" i="21" s="1"/>
  <c r="AS285" i="21"/>
  <c r="AS296" i="21" s="1"/>
  <c r="BJ157" i="21"/>
  <c r="BH285" i="21"/>
  <c r="BH296" i="21" s="1"/>
  <c r="AP285" i="21"/>
  <c r="AP296" i="21" s="1"/>
  <c r="BR285" i="21"/>
  <c r="BR296" i="21" s="1"/>
  <c r="BG285" i="21"/>
  <c r="BG296" i="21" s="1"/>
  <c r="AI285" i="21"/>
  <c r="AI296" i="21" s="1"/>
  <c r="BB285" i="21"/>
  <c r="BB296" i="21" s="1"/>
  <c r="BN285" i="21"/>
  <c r="BN296" i="21" s="1"/>
  <c r="AT285" i="21"/>
  <c r="AT296" i="21" s="1"/>
  <c r="AW285" i="21"/>
  <c r="AW296" i="21" s="1"/>
  <c r="BD285" i="21"/>
  <c r="BD296" i="21" s="1"/>
  <c r="AF261" i="21"/>
  <c r="AK285" i="21"/>
  <c r="AK296" i="21" s="1"/>
  <c r="AQ285" i="21"/>
  <c r="AQ296" i="21" s="1"/>
  <c r="BC285" i="21"/>
  <c r="BC296" i="21" s="1"/>
  <c r="AF285" i="21"/>
  <c r="AF296" i="21" s="1"/>
  <c r="BQ253" i="21"/>
  <c r="BQ254" i="21" s="1"/>
  <c r="BS255" i="21"/>
  <c r="BJ255" i="21"/>
  <c r="AC254" i="21"/>
  <c r="Z285" i="21"/>
  <c r="Z296" i="21" s="1"/>
  <c r="Z325" i="21" s="1"/>
  <c r="AC270" i="21"/>
  <c r="AC277" i="21"/>
  <c r="BD281" i="21"/>
  <c r="AL253" i="21"/>
  <c r="AL254" i="21" s="1"/>
  <c r="AE253" i="21"/>
  <c r="BJ281" i="21"/>
  <c r="AL255" i="21"/>
  <c r="AB61" i="21"/>
  <c r="BQ281" i="21"/>
  <c r="BL281" i="21"/>
  <c r="AN255" i="21"/>
  <c r="AE255" i="21"/>
  <c r="AP255" i="21"/>
  <c r="AC253" i="21"/>
  <c r="AS253" i="21"/>
  <c r="AS254" i="21" s="1"/>
  <c r="BT255" i="21"/>
  <c r="BJ218" i="21"/>
  <c r="BJ223" i="21" s="1"/>
  <c r="BJ224" i="21" s="1"/>
  <c r="BQ255" i="21"/>
  <c r="BQ218" i="21"/>
  <c r="BQ223" i="21" s="1"/>
  <c r="BQ224" i="21" s="1"/>
  <c r="AA218" i="21"/>
  <c r="AA223" i="21" s="1"/>
  <c r="AA232" i="21" s="1"/>
  <c r="BL255" i="21"/>
  <c r="AN253" i="21"/>
  <c r="AN254" i="21" s="1"/>
  <c r="BL218" i="21"/>
  <c r="BL223" i="21" s="1"/>
  <c r="BL224" i="21" s="1"/>
  <c r="BT253" i="21"/>
  <c r="BT254" i="21" s="1"/>
  <c r="BI255" i="21"/>
  <c r="BI260" i="21" s="1"/>
  <c r="BI269" i="21" s="1"/>
  <c r="BI270" i="21" s="1"/>
  <c r="BJ253" i="21"/>
  <c r="BJ254" i="21" s="1"/>
  <c r="AE270" i="21"/>
  <c r="AE254" i="21"/>
  <c r="BA218" i="21"/>
  <c r="BA223" i="21" s="1"/>
  <c r="BA224" i="21" s="1"/>
  <c r="BL253" i="21"/>
  <c r="BL254" i="21" s="1"/>
  <c r="BD255" i="21"/>
  <c r="BD260" i="21" s="1"/>
  <c r="BD269" i="21" s="1"/>
  <c r="BD270" i="21" s="1"/>
  <c r="AD261" i="21"/>
  <c r="AU218" i="21"/>
  <c r="AU223" i="21" s="1"/>
  <c r="AU224" i="21" s="1"/>
  <c r="AF281" i="21"/>
  <c r="AG255" i="21"/>
  <c r="AF218" i="21"/>
  <c r="AF223" i="21" s="1"/>
  <c r="AF232" i="21" s="1"/>
  <c r="BD218" i="21"/>
  <c r="BD223" i="21" s="1"/>
  <c r="BD224" i="21" s="1"/>
  <c r="AF255" i="21"/>
  <c r="AJ253" i="21"/>
  <c r="AJ254" i="21" s="1"/>
  <c r="AD277" i="21"/>
  <c r="AD270" i="21"/>
  <c r="AF270" i="21"/>
  <c r="AP218" i="21"/>
  <c r="AP223" i="21" s="1"/>
  <c r="AP224" i="21" s="1"/>
  <c r="AF253" i="21"/>
  <c r="BS253" i="21"/>
  <c r="BS254" i="21" s="1"/>
  <c r="AG218" i="21"/>
  <c r="AG223" i="21" s="1"/>
  <c r="AG232" i="21" s="1"/>
  <c r="AF254" i="21"/>
  <c r="AX253" i="21"/>
  <c r="AX254" i="21" s="1"/>
  <c r="AN281" i="21"/>
  <c r="AQ281" i="21"/>
  <c r="BP253" i="21"/>
  <c r="BP254" i="21" s="1"/>
  <c r="AA254" i="21"/>
  <c r="AY281" i="21"/>
  <c r="AI255" i="21"/>
  <c r="AA277" i="21"/>
  <c r="AA261" i="21"/>
  <c r="AY218" i="21"/>
  <c r="AY223" i="21" s="1"/>
  <c r="AY224" i="21" s="1"/>
  <c r="BP281" i="21"/>
  <c r="AI218" i="21"/>
  <c r="AI223" i="21" s="1"/>
  <c r="AI224" i="21" s="1"/>
  <c r="BP218" i="21"/>
  <c r="BP223" i="21" s="1"/>
  <c r="BP224" i="21" s="1"/>
  <c r="AE277" i="21"/>
  <c r="AJ255" i="21"/>
  <c r="AD255" i="21"/>
  <c r="AP281" i="21"/>
  <c r="BE255" i="21"/>
  <c r="AH258" i="21"/>
  <c r="AH255" i="21" s="1"/>
  <c r="AI253" i="21"/>
  <c r="AI254" i="21" s="1"/>
  <c r="AE281" i="21"/>
  <c r="AD281" i="21"/>
  <c r="AI281" i="21"/>
  <c r="AE218" i="21"/>
  <c r="AE223" i="21" s="1"/>
  <c r="AE232" i="21" s="1"/>
  <c r="AX281" i="21"/>
  <c r="AX255" i="21"/>
  <c r="AP253" i="21"/>
  <c r="AP254" i="21" s="1"/>
  <c r="AB254" i="21"/>
  <c r="AX218" i="21"/>
  <c r="AX223" i="21" s="1"/>
  <c r="AX224" i="21" s="1"/>
  <c r="AP241" i="21"/>
  <c r="AH253" i="21"/>
  <c r="AH254" i="21" s="1"/>
  <c r="AM253" i="21"/>
  <c r="AM254" i="21" s="1"/>
  <c r="AU281" i="21"/>
  <c r="AD253" i="21"/>
  <c r="AM281" i="21"/>
  <c r="BE253" i="21"/>
  <c r="BE254" i="21" s="1"/>
  <c r="AJ218" i="21"/>
  <c r="AJ223" i="21" s="1"/>
  <c r="AJ224" i="21" s="1"/>
  <c r="BB255" i="21"/>
  <c r="BB260" i="21" s="1"/>
  <c r="BB261" i="21" s="1"/>
  <c r="AK255" i="21"/>
  <c r="AD218" i="21"/>
  <c r="AD223" i="21" s="1"/>
  <c r="AD232" i="21" s="1"/>
  <c r="BS281" i="21"/>
  <c r="BG223" i="21"/>
  <c r="BG224" i="21" s="1"/>
  <c r="BB297" i="21"/>
  <c r="AG253" i="21"/>
  <c r="AG270" i="21"/>
  <c r="BU297" i="21"/>
  <c r="AH297" i="21"/>
  <c r="BR281" i="21"/>
  <c r="AS297" i="21"/>
  <c r="BB218" i="21"/>
  <c r="BB223" i="21" s="1"/>
  <c r="BB224" i="21" s="1"/>
  <c r="BR218" i="21"/>
  <c r="BR223" i="21" s="1"/>
  <c r="BR224" i="21" s="1"/>
  <c r="BT218" i="21"/>
  <c r="BT223" i="21" s="1"/>
  <c r="AL218" i="21"/>
  <c r="AL223" i="21" s="1"/>
  <c r="AY297" i="21"/>
  <c r="BQ297" i="21"/>
  <c r="AJ297" i="21"/>
  <c r="AL297" i="21"/>
  <c r="AG261" i="21"/>
  <c r="BG297" i="21"/>
  <c r="AA163" i="21"/>
  <c r="AB277" i="21"/>
  <c r="AG281" i="21"/>
  <c r="AB261" i="21"/>
  <c r="AG277" i="21"/>
  <c r="BH281" i="21"/>
  <c r="AK253" i="21"/>
  <c r="AK254" i="21" s="1"/>
  <c r="AK218" i="21"/>
  <c r="AK223" i="21" s="1"/>
  <c r="AI297" i="21"/>
  <c r="AS218" i="21"/>
  <c r="AS223" i="21" s="1"/>
  <c r="AS224" i="21" s="1"/>
  <c r="BT281" i="21"/>
  <c r="AL281" i="21"/>
  <c r="BT297" i="21"/>
  <c r="BE218" i="21"/>
  <c r="BE223" i="21" s="1"/>
  <c r="BE281" i="21"/>
  <c r="AV223" i="21"/>
  <c r="AV224" i="21" s="1"/>
  <c r="BF297" i="21"/>
  <c r="BJ297" i="21"/>
  <c r="BO223" i="21"/>
  <c r="BO224" i="21" s="1"/>
  <c r="AN218" i="21"/>
  <c r="AN223" i="21" s="1"/>
  <c r="AQ218" i="21"/>
  <c r="AQ223" i="21" s="1"/>
  <c r="AQ224" i="21" s="1"/>
  <c r="BB281" i="21"/>
  <c r="AS281" i="21"/>
  <c r="BH253" i="21"/>
  <c r="BH254" i="21" s="1"/>
  <c r="BC297" i="21"/>
  <c r="AB297" i="21"/>
  <c r="AB80" i="21"/>
  <c r="AC223" i="21"/>
  <c r="AC232" i="21" s="1"/>
  <c r="AB253" i="21"/>
  <c r="AZ253" i="21"/>
  <c r="AZ254" i="21" s="1"/>
  <c r="BA253" i="21"/>
  <c r="BA254" i="21" s="1"/>
  <c r="BA281" i="21"/>
  <c r="AK281" i="21"/>
  <c r="AT223" i="21"/>
  <c r="AT224" i="21" s="1"/>
  <c r="BD297" i="21"/>
  <c r="AZ241" i="21"/>
  <c r="AU297" i="21"/>
  <c r="AH223" i="21"/>
  <c r="AH224" i="21" s="1"/>
  <c r="BN297" i="21"/>
  <c r="BS297" i="21"/>
  <c r="BU223" i="21"/>
  <c r="BU224" i="21" s="1"/>
  <c r="AS255" i="21"/>
  <c r="BI281" i="21"/>
  <c r="AC297" i="21"/>
  <c r="BP297" i="21"/>
  <c r="BH297" i="21"/>
  <c r="AZ297" i="21"/>
  <c r="BI218" i="21"/>
  <c r="BI223" i="21" s="1"/>
  <c r="BI224" i="21" s="1"/>
  <c r="AM255" i="21"/>
  <c r="AA297" i="21"/>
  <c r="AT297" i="21"/>
  <c r="BS218" i="21"/>
  <c r="BS223" i="21" s="1"/>
  <c r="BS224" i="21" s="1"/>
  <c r="AD297" i="21"/>
  <c r="AV297" i="21"/>
  <c r="AO297" i="21"/>
  <c r="BA297" i="21"/>
  <c r="BE297" i="21"/>
  <c r="AM218" i="21"/>
  <c r="AM223" i="21" s="1"/>
  <c r="AQ297" i="21"/>
  <c r="BU260" i="21"/>
  <c r="BU261" i="21" s="1"/>
  <c r="BK297" i="21"/>
  <c r="AP297" i="21"/>
  <c r="AE297" i="21"/>
  <c r="AW297" i="21"/>
  <c r="BL297" i="21"/>
  <c r="AB281" i="21"/>
  <c r="BR297" i="21"/>
  <c r="AM297" i="21"/>
  <c r="AF297" i="21"/>
  <c r="AR297" i="21"/>
  <c r="AG297" i="21"/>
  <c r="BO297" i="21"/>
  <c r="AX297" i="21"/>
  <c r="AK297" i="21"/>
  <c r="AN297" i="21"/>
  <c r="BI297" i="21"/>
  <c r="BM297" i="21"/>
  <c r="BN223" i="21"/>
  <c r="BN224" i="21" s="1"/>
  <c r="BF223" i="21"/>
  <c r="BF224" i="21" s="1"/>
  <c r="AB255" i="21"/>
  <c r="AB218" i="21"/>
  <c r="AZ218" i="21"/>
  <c r="AZ223" i="21" s="1"/>
  <c r="AZ224" i="21" s="1"/>
  <c r="V154" i="21"/>
  <c r="V144" i="21"/>
  <c r="V205" i="21"/>
  <c r="V215" i="21"/>
  <c r="V143" i="21"/>
  <c r="V133" i="21"/>
  <c r="V125" i="21"/>
  <c r="V132" i="21"/>
  <c r="W241" i="21"/>
  <c r="V240" i="21"/>
  <c r="V124" i="21"/>
  <c r="V118" i="21"/>
  <c r="AB77" i="21"/>
  <c r="AA330" i="21"/>
  <c r="AB20" i="21" s="1"/>
  <c r="AB330" i="21" s="1"/>
  <c r="AC20" i="21" s="1"/>
  <c r="AC330" i="21" s="1"/>
  <c r="AD20" i="21" s="1"/>
  <c r="AD330" i="21" s="1"/>
  <c r="AE20" i="21" s="1"/>
  <c r="AE330" i="21" s="1"/>
  <c r="AF20" i="21" s="1"/>
  <c r="AF330" i="21" s="1"/>
  <c r="AG20" i="21" s="1"/>
  <c r="AG330" i="21" s="1"/>
  <c r="AH20" i="21" s="1"/>
  <c r="AH330" i="21" s="1"/>
  <c r="AI20" i="21" s="1"/>
  <c r="AI330" i="21" s="1"/>
  <c r="AJ20" i="21" s="1"/>
  <c r="AJ330" i="21" s="1"/>
  <c r="AK20" i="21" s="1"/>
  <c r="AK330" i="21" s="1"/>
  <c r="AL20" i="21" s="1"/>
  <c r="AL330" i="21" s="1"/>
  <c r="AM20" i="21" s="1"/>
  <c r="AM330" i="21" s="1"/>
  <c r="AN20" i="21" s="1"/>
  <c r="AN330" i="21" s="1"/>
  <c r="AO20" i="21" s="1"/>
  <c r="AO330" i="21" s="1"/>
  <c r="AP20" i="21" s="1"/>
  <c r="AP330" i="21" s="1"/>
  <c r="AQ20" i="21" s="1"/>
  <c r="AQ330" i="21" s="1"/>
  <c r="AR20" i="21" s="1"/>
  <c r="AR330" i="21" s="1"/>
  <c r="AS20" i="21" s="1"/>
  <c r="AS330" i="21" s="1"/>
  <c r="AT20" i="21" s="1"/>
  <c r="AT330" i="21" s="1"/>
  <c r="AU20" i="21" s="1"/>
  <c r="AU330" i="21" s="1"/>
  <c r="AV20" i="21" s="1"/>
  <c r="AV330" i="21" s="1"/>
  <c r="AW20" i="21" s="1"/>
  <c r="AW330" i="21" s="1"/>
  <c r="AX20" i="21" s="1"/>
  <c r="AX330" i="21" s="1"/>
  <c r="AY20" i="21" s="1"/>
  <c r="AY330" i="21" s="1"/>
  <c r="AZ20" i="21" s="1"/>
  <c r="AZ330" i="21" s="1"/>
  <c r="BA20" i="21" s="1"/>
  <c r="BA330" i="21" s="1"/>
  <c r="BB20" i="21" s="1"/>
  <c r="BB330" i="21" s="1"/>
  <c r="BC20" i="21" s="1"/>
  <c r="BC330" i="21" s="1"/>
  <c r="BD20" i="21" s="1"/>
  <c r="BD330" i="21" s="1"/>
  <c r="BE20" i="21" s="1"/>
  <c r="BE330" i="21" s="1"/>
  <c r="BF20" i="21" s="1"/>
  <c r="BF330" i="21" s="1"/>
  <c r="BG20" i="21" s="1"/>
  <c r="BG330" i="21" s="1"/>
  <c r="BH20" i="21" s="1"/>
  <c r="BH330" i="21" s="1"/>
  <c r="BI20" i="21" s="1"/>
  <c r="BI330" i="21" s="1"/>
  <c r="BJ20" i="21" s="1"/>
  <c r="BJ330" i="21" s="1"/>
  <c r="BK20" i="21" s="1"/>
  <c r="BK330" i="21" s="1"/>
  <c r="BL20" i="21" s="1"/>
  <c r="BL330" i="21" s="1"/>
  <c r="BM20" i="21" s="1"/>
  <c r="BM330" i="21" s="1"/>
  <c r="BN20" i="21" s="1"/>
  <c r="BN330" i="21" s="1"/>
  <c r="BO20" i="21" s="1"/>
  <c r="BO330" i="21" s="1"/>
  <c r="BP20" i="21" s="1"/>
  <c r="BP330" i="21" s="1"/>
  <c r="BQ20" i="21" s="1"/>
  <c r="BQ330" i="21" s="1"/>
  <c r="BR20" i="21" s="1"/>
  <c r="BR330" i="21" s="1"/>
  <c r="BS20" i="21" s="1"/>
  <c r="BS330" i="21" s="1"/>
  <c r="BT20" i="21" s="1"/>
  <c r="BT330" i="21" s="1"/>
  <c r="BU20" i="21" s="1"/>
  <c r="BU330" i="21" s="1"/>
  <c r="BC223" i="21"/>
  <c r="BC224" i="21" s="1"/>
  <c r="AO223" i="21"/>
  <c r="AO224" i="21" s="1"/>
  <c r="BK223" i="21"/>
  <c r="BK224" i="21" s="1"/>
  <c r="AB81" i="21"/>
  <c r="AA338" i="21"/>
  <c r="AB28" i="21" s="1"/>
  <c r="AB338" i="21" s="1"/>
  <c r="AC28" i="21" s="1"/>
  <c r="AC338" i="21" s="1"/>
  <c r="AD28" i="21" s="1"/>
  <c r="AD338" i="21" s="1"/>
  <c r="AE28" i="21" s="1"/>
  <c r="AE338" i="21" s="1"/>
  <c r="AF28" i="21" s="1"/>
  <c r="AF338" i="21" s="1"/>
  <c r="AG28" i="21" s="1"/>
  <c r="AG338" i="21" s="1"/>
  <c r="AH28" i="21" s="1"/>
  <c r="AH338" i="21" s="1"/>
  <c r="AI28" i="21" s="1"/>
  <c r="AI338" i="21" s="1"/>
  <c r="AJ28" i="21" s="1"/>
  <c r="AJ338" i="21" s="1"/>
  <c r="AK28" i="21" s="1"/>
  <c r="AK338" i="21" s="1"/>
  <c r="AL28" i="21" s="1"/>
  <c r="AL338" i="21" s="1"/>
  <c r="AM28" i="21" s="1"/>
  <c r="AM338" i="21" s="1"/>
  <c r="AN28" i="21" s="1"/>
  <c r="AN338" i="21" s="1"/>
  <c r="AO28" i="21" s="1"/>
  <c r="AO338" i="21" s="1"/>
  <c r="AP28" i="21" s="1"/>
  <c r="AP338" i="21" s="1"/>
  <c r="AQ28" i="21" s="1"/>
  <c r="AQ338" i="21" s="1"/>
  <c r="AR28" i="21" s="1"/>
  <c r="AR338" i="21" s="1"/>
  <c r="AS28" i="21" s="1"/>
  <c r="AS338" i="21" s="1"/>
  <c r="AT28" i="21" s="1"/>
  <c r="AT338" i="21" s="1"/>
  <c r="AU28" i="21" s="1"/>
  <c r="AU338" i="21" s="1"/>
  <c r="AV28" i="21" s="1"/>
  <c r="AV338" i="21" s="1"/>
  <c r="AW28" i="21" s="1"/>
  <c r="AW338" i="21" s="1"/>
  <c r="AX28" i="21" s="1"/>
  <c r="AX338" i="21" s="1"/>
  <c r="AY28" i="21" s="1"/>
  <c r="AY338" i="21" s="1"/>
  <c r="AZ28" i="21" s="1"/>
  <c r="AZ338" i="21" s="1"/>
  <c r="BA28" i="21" s="1"/>
  <c r="BA338" i="21" s="1"/>
  <c r="BB28" i="21" s="1"/>
  <c r="BB338" i="21" s="1"/>
  <c r="BC28" i="21" s="1"/>
  <c r="BC338" i="21" s="1"/>
  <c r="BD28" i="21" s="1"/>
  <c r="BD338" i="21" s="1"/>
  <c r="BE28" i="21" s="1"/>
  <c r="BE338" i="21" s="1"/>
  <c r="BF28" i="21" s="1"/>
  <c r="BF338" i="21" s="1"/>
  <c r="BG28" i="21" s="1"/>
  <c r="BG338" i="21" s="1"/>
  <c r="BH28" i="21" s="1"/>
  <c r="BH338" i="21" s="1"/>
  <c r="BI28" i="21" s="1"/>
  <c r="BI338" i="21" s="1"/>
  <c r="BJ28" i="21" s="1"/>
  <c r="BJ338" i="21" s="1"/>
  <c r="BK28" i="21" s="1"/>
  <c r="BK338" i="21" s="1"/>
  <c r="BL28" i="21" s="1"/>
  <c r="BL338" i="21" s="1"/>
  <c r="BM28" i="21" s="1"/>
  <c r="BM338" i="21" s="1"/>
  <c r="BN28" i="21" s="1"/>
  <c r="BN338" i="21" s="1"/>
  <c r="BO28" i="21" s="1"/>
  <c r="BO338" i="21" s="1"/>
  <c r="BP28" i="21" s="1"/>
  <c r="BP338" i="21" s="1"/>
  <c r="BQ28" i="21" s="1"/>
  <c r="BQ338" i="21" s="1"/>
  <c r="BR28" i="21" s="1"/>
  <c r="BR338" i="21" s="1"/>
  <c r="BS28" i="21" s="1"/>
  <c r="BS338" i="21" s="1"/>
  <c r="BT28" i="21" s="1"/>
  <c r="BT338" i="21" s="1"/>
  <c r="BU28" i="21" s="1"/>
  <c r="BU338" i="21" s="1"/>
  <c r="AA344" i="21"/>
  <c r="AB34" i="21" s="1"/>
  <c r="AB344" i="21" s="1"/>
  <c r="AC34" i="21" s="1"/>
  <c r="AC344" i="21" s="1"/>
  <c r="AD34" i="21" s="1"/>
  <c r="AD344" i="21" s="1"/>
  <c r="AE34" i="21" s="1"/>
  <c r="AE344" i="21" s="1"/>
  <c r="AF34" i="21" s="1"/>
  <c r="AF344" i="21" s="1"/>
  <c r="AG34" i="21" s="1"/>
  <c r="AG344" i="21" s="1"/>
  <c r="AH34" i="21" s="1"/>
  <c r="AH344" i="21" s="1"/>
  <c r="AI34" i="21" s="1"/>
  <c r="AI344" i="21" s="1"/>
  <c r="AJ34" i="21" s="1"/>
  <c r="AJ344" i="21" s="1"/>
  <c r="AK34" i="21" s="1"/>
  <c r="AK344" i="21" s="1"/>
  <c r="AL34" i="21" s="1"/>
  <c r="AL344" i="21" s="1"/>
  <c r="AM34" i="21" s="1"/>
  <c r="AM344" i="21" s="1"/>
  <c r="AN34" i="21" s="1"/>
  <c r="AN344" i="21" s="1"/>
  <c r="AO34" i="21" s="1"/>
  <c r="AO344" i="21" s="1"/>
  <c r="AP34" i="21" s="1"/>
  <c r="AP344" i="21" s="1"/>
  <c r="AQ34" i="21" s="1"/>
  <c r="AQ344" i="21" s="1"/>
  <c r="AR34" i="21" s="1"/>
  <c r="AR344" i="21" s="1"/>
  <c r="AS34" i="21" s="1"/>
  <c r="AS344" i="21" s="1"/>
  <c r="AT34" i="21" s="1"/>
  <c r="AT344" i="21" s="1"/>
  <c r="AU34" i="21" s="1"/>
  <c r="AU344" i="21" s="1"/>
  <c r="AV34" i="21" s="1"/>
  <c r="AV344" i="21" s="1"/>
  <c r="AW34" i="21" s="1"/>
  <c r="AW344" i="21" s="1"/>
  <c r="AX34" i="21" s="1"/>
  <c r="AX344" i="21" s="1"/>
  <c r="AY34" i="21" s="1"/>
  <c r="AY344" i="21" s="1"/>
  <c r="AZ34" i="21" s="1"/>
  <c r="AZ344" i="21" s="1"/>
  <c r="BA34" i="21" s="1"/>
  <c r="BA344" i="21" s="1"/>
  <c r="BB34" i="21" s="1"/>
  <c r="BB344" i="21" s="1"/>
  <c r="BC34" i="21" s="1"/>
  <c r="BC344" i="21" s="1"/>
  <c r="BD34" i="21" s="1"/>
  <c r="BD344" i="21" s="1"/>
  <c r="BE34" i="21" s="1"/>
  <c r="BE344" i="21" s="1"/>
  <c r="BF34" i="21" s="1"/>
  <c r="BF344" i="21" s="1"/>
  <c r="BG34" i="21" s="1"/>
  <c r="BG344" i="21" s="1"/>
  <c r="BH34" i="21" s="1"/>
  <c r="BH344" i="21" s="1"/>
  <c r="BI34" i="21" s="1"/>
  <c r="BI344" i="21" s="1"/>
  <c r="BJ34" i="21" s="1"/>
  <c r="BJ344" i="21" s="1"/>
  <c r="BK34" i="21" s="1"/>
  <c r="BK344" i="21" s="1"/>
  <c r="BL34" i="21" s="1"/>
  <c r="BL344" i="21" s="1"/>
  <c r="BM34" i="21" s="1"/>
  <c r="BM344" i="21" s="1"/>
  <c r="BN34" i="21" s="1"/>
  <c r="BN344" i="21" s="1"/>
  <c r="BO34" i="21" s="1"/>
  <c r="BO344" i="21" s="1"/>
  <c r="BP34" i="21" s="1"/>
  <c r="BP344" i="21" s="1"/>
  <c r="BQ34" i="21" s="1"/>
  <c r="BQ344" i="21" s="1"/>
  <c r="BR34" i="21" s="1"/>
  <c r="BR344" i="21" s="1"/>
  <c r="BS34" i="21" s="1"/>
  <c r="BS344" i="21" s="1"/>
  <c r="BT34" i="21" s="1"/>
  <c r="BT344" i="21" s="1"/>
  <c r="BU34" i="21" s="1"/>
  <c r="BU344" i="21" s="1"/>
  <c r="AB79" i="21"/>
  <c r="AA355" i="21"/>
  <c r="AB45" i="21" s="1"/>
  <c r="AB355" i="21" s="1"/>
  <c r="AC45" i="21" s="1"/>
  <c r="AC355" i="21" s="1"/>
  <c r="AD45" i="21" s="1"/>
  <c r="AD355" i="21" s="1"/>
  <c r="AE45" i="21" s="1"/>
  <c r="AE355" i="21" s="1"/>
  <c r="AF45" i="21" s="1"/>
  <c r="AF355" i="21" s="1"/>
  <c r="AG45" i="21" s="1"/>
  <c r="AG355" i="21" s="1"/>
  <c r="AH45" i="21" s="1"/>
  <c r="AH355" i="21" s="1"/>
  <c r="AI45" i="21" s="1"/>
  <c r="AI355" i="21" s="1"/>
  <c r="AJ45" i="21" s="1"/>
  <c r="AJ355" i="21" s="1"/>
  <c r="AK45" i="21" s="1"/>
  <c r="AK355" i="21" s="1"/>
  <c r="AL45" i="21" s="1"/>
  <c r="AL355" i="21" s="1"/>
  <c r="AM45" i="21" s="1"/>
  <c r="AM355" i="21" s="1"/>
  <c r="AN45" i="21" s="1"/>
  <c r="AN355" i="21" s="1"/>
  <c r="AO45" i="21" s="1"/>
  <c r="AO355" i="21" s="1"/>
  <c r="AP45" i="21" s="1"/>
  <c r="AP355" i="21" s="1"/>
  <c r="AQ45" i="21" s="1"/>
  <c r="AQ355" i="21" s="1"/>
  <c r="AR45" i="21" s="1"/>
  <c r="AR355" i="21" s="1"/>
  <c r="AS45" i="21" s="1"/>
  <c r="AS355" i="21" s="1"/>
  <c r="AT45" i="21" s="1"/>
  <c r="AT355" i="21" s="1"/>
  <c r="AU45" i="21" s="1"/>
  <c r="AU355" i="21" s="1"/>
  <c r="AV45" i="21" s="1"/>
  <c r="AV355" i="21" s="1"/>
  <c r="AW45" i="21" s="1"/>
  <c r="AW355" i="21" s="1"/>
  <c r="AX45" i="21" s="1"/>
  <c r="AX355" i="21" s="1"/>
  <c r="AY45" i="21" s="1"/>
  <c r="AY355" i="21" s="1"/>
  <c r="AZ45" i="21" s="1"/>
  <c r="AZ355" i="21" s="1"/>
  <c r="BA45" i="21" s="1"/>
  <c r="BA355" i="21" s="1"/>
  <c r="BB45" i="21" s="1"/>
  <c r="BB355" i="21" s="1"/>
  <c r="BC45" i="21" s="1"/>
  <c r="BC355" i="21" s="1"/>
  <c r="BD45" i="21" s="1"/>
  <c r="BD355" i="21" s="1"/>
  <c r="BE45" i="21" s="1"/>
  <c r="BE355" i="21" s="1"/>
  <c r="BF45" i="21" s="1"/>
  <c r="BF355" i="21" s="1"/>
  <c r="BG45" i="21" s="1"/>
  <c r="BG355" i="21" s="1"/>
  <c r="BH45" i="21" s="1"/>
  <c r="BH355" i="21" s="1"/>
  <c r="BI45" i="21" s="1"/>
  <c r="BI355" i="21" s="1"/>
  <c r="BJ45" i="21" s="1"/>
  <c r="BJ355" i="21" s="1"/>
  <c r="BK45" i="21" s="1"/>
  <c r="BK355" i="21" s="1"/>
  <c r="BL45" i="21" s="1"/>
  <c r="BL355" i="21" s="1"/>
  <c r="BM45" i="21" s="1"/>
  <c r="BM355" i="21" s="1"/>
  <c r="BN45" i="21" s="1"/>
  <c r="BN355" i="21" s="1"/>
  <c r="BO45" i="21" s="1"/>
  <c r="BO355" i="21" s="1"/>
  <c r="BP45" i="21" s="1"/>
  <c r="BP355" i="21" s="1"/>
  <c r="BQ45" i="21" s="1"/>
  <c r="BQ355" i="21" s="1"/>
  <c r="BR45" i="21" s="1"/>
  <c r="BR355" i="21" s="1"/>
  <c r="BS45" i="21" s="1"/>
  <c r="BS355" i="21" s="1"/>
  <c r="BT45" i="21" s="1"/>
  <c r="BT355" i="21" s="1"/>
  <c r="BU45" i="21" s="1"/>
  <c r="BU355" i="21" s="1"/>
  <c r="AB216" i="21"/>
  <c r="AA357" i="21"/>
  <c r="AB47" i="21" s="1"/>
  <c r="AB357" i="21" s="1"/>
  <c r="AC47" i="21" s="1"/>
  <c r="AC357" i="21" s="1"/>
  <c r="AD47" i="21" s="1"/>
  <c r="AD357" i="21" s="1"/>
  <c r="AE47" i="21" s="1"/>
  <c r="AE357" i="21" s="1"/>
  <c r="AF47" i="21" s="1"/>
  <c r="AF357" i="21" s="1"/>
  <c r="AG47" i="21" s="1"/>
  <c r="AG357" i="21" s="1"/>
  <c r="AH47" i="21" s="1"/>
  <c r="AH357" i="21" s="1"/>
  <c r="AI47" i="21" s="1"/>
  <c r="AI357" i="21" s="1"/>
  <c r="AJ47" i="21" s="1"/>
  <c r="AJ357" i="21" s="1"/>
  <c r="AK47" i="21" s="1"/>
  <c r="AK357" i="21" s="1"/>
  <c r="AL47" i="21" s="1"/>
  <c r="AL357" i="21" s="1"/>
  <c r="AM47" i="21" s="1"/>
  <c r="AM357" i="21" s="1"/>
  <c r="AN47" i="21" s="1"/>
  <c r="AN357" i="21" s="1"/>
  <c r="AO47" i="21" s="1"/>
  <c r="AO357" i="21" s="1"/>
  <c r="AP47" i="21" s="1"/>
  <c r="AP357" i="21" s="1"/>
  <c r="AQ47" i="21" s="1"/>
  <c r="AQ357" i="21" s="1"/>
  <c r="AR47" i="21" s="1"/>
  <c r="AR357" i="21" s="1"/>
  <c r="AS47" i="21" s="1"/>
  <c r="AS357" i="21" s="1"/>
  <c r="AT47" i="21" s="1"/>
  <c r="AT357" i="21" s="1"/>
  <c r="AU47" i="21" s="1"/>
  <c r="AU357" i="21" s="1"/>
  <c r="AV47" i="21" s="1"/>
  <c r="AV357" i="21" s="1"/>
  <c r="AW47" i="21" s="1"/>
  <c r="AW357" i="21" s="1"/>
  <c r="AX47" i="21" s="1"/>
  <c r="AX357" i="21" s="1"/>
  <c r="AY47" i="21" s="1"/>
  <c r="AY357" i="21" s="1"/>
  <c r="AZ47" i="21" s="1"/>
  <c r="AZ357" i="21" s="1"/>
  <c r="BA47" i="21" s="1"/>
  <c r="BA357" i="21" s="1"/>
  <c r="BB47" i="21" s="1"/>
  <c r="BB357" i="21" s="1"/>
  <c r="BC47" i="21" s="1"/>
  <c r="BC357" i="21" s="1"/>
  <c r="BD47" i="21" s="1"/>
  <c r="BD357" i="21" s="1"/>
  <c r="BE47" i="21" s="1"/>
  <c r="BE357" i="21" s="1"/>
  <c r="BF47" i="21" s="1"/>
  <c r="BF357" i="21" s="1"/>
  <c r="BG47" i="21" s="1"/>
  <c r="BG357" i="21" s="1"/>
  <c r="BH47" i="21" s="1"/>
  <c r="BH357" i="21" s="1"/>
  <c r="BI47" i="21" s="1"/>
  <c r="BI357" i="21" s="1"/>
  <c r="BJ47" i="21" s="1"/>
  <c r="BJ357" i="21" s="1"/>
  <c r="BK47" i="21" s="1"/>
  <c r="BK357" i="21" s="1"/>
  <c r="BL47" i="21" s="1"/>
  <c r="BL357" i="21" s="1"/>
  <c r="BM47" i="21" s="1"/>
  <c r="BM357" i="21" s="1"/>
  <c r="BN47" i="21" s="1"/>
  <c r="BN357" i="21" s="1"/>
  <c r="BO47" i="21" s="1"/>
  <c r="BO357" i="21" s="1"/>
  <c r="BP47" i="21" s="1"/>
  <c r="BP357" i="21" s="1"/>
  <c r="BQ47" i="21" s="1"/>
  <c r="BQ357" i="21" s="1"/>
  <c r="BR47" i="21" s="1"/>
  <c r="BR357" i="21" s="1"/>
  <c r="BS47" i="21" s="1"/>
  <c r="BS357" i="21" s="1"/>
  <c r="BT47" i="21" s="1"/>
  <c r="BT357" i="21" s="1"/>
  <c r="BU47" i="21" s="1"/>
  <c r="BU357" i="21" s="1"/>
  <c r="AA354" i="21"/>
  <c r="AB44" i="21" s="1"/>
  <c r="AB354" i="21" s="1"/>
  <c r="AC44" i="21" s="1"/>
  <c r="AC354" i="21" s="1"/>
  <c r="AD44" i="21" s="1"/>
  <c r="AD354" i="21" s="1"/>
  <c r="AE44" i="21" s="1"/>
  <c r="AE354" i="21" s="1"/>
  <c r="AF44" i="21" s="1"/>
  <c r="AF354" i="21" s="1"/>
  <c r="AG44" i="21" s="1"/>
  <c r="AG354" i="21" s="1"/>
  <c r="AH44" i="21" s="1"/>
  <c r="AH354" i="21" s="1"/>
  <c r="AI44" i="21" s="1"/>
  <c r="AI354" i="21" s="1"/>
  <c r="AJ44" i="21" s="1"/>
  <c r="AJ354" i="21" s="1"/>
  <c r="AK44" i="21" s="1"/>
  <c r="AK354" i="21" s="1"/>
  <c r="AL44" i="21" s="1"/>
  <c r="AL354" i="21" s="1"/>
  <c r="AM44" i="21" s="1"/>
  <c r="AM354" i="21" s="1"/>
  <c r="AN44" i="21" s="1"/>
  <c r="AN354" i="21" s="1"/>
  <c r="AO44" i="21" s="1"/>
  <c r="AO354" i="21" s="1"/>
  <c r="AP44" i="21" s="1"/>
  <c r="AP354" i="21" s="1"/>
  <c r="AQ44" i="21" s="1"/>
  <c r="AQ354" i="21" s="1"/>
  <c r="AR44" i="21" s="1"/>
  <c r="AR354" i="21" s="1"/>
  <c r="AS44" i="21" s="1"/>
  <c r="AS354" i="21" s="1"/>
  <c r="AT44" i="21" s="1"/>
  <c r="AT354" i="21" s="1"/>
  <c r="AU44" i="21" s="1"/>
  <c r="AU354" i="21" s="1"/>
  <c r="AV44" i="21" s="1"/>
  <c r="AV354" i="21" s="1"/>
  <c r="AW44" i="21" s="1"/>
  <c r="AW354" i="21" s="1"/>
  <c r="AX44" i="21" s="1"/>
  <c r="AX354" i="21" s="1"/>
  <c r="AY44" i="21" s="1"/>
  <c r="AY354" i="21" s="1"/>
  <c r="AZ44" i="21" s="1"/>
  <c r="AZ354" i="21" s="1"/>
  <c r="BA44" i="21" s="1"/>
  <c r="BA354" i="21" s="1"/>
  <c r="BB44" i="21" s="1"/>
  <c r="BB354" i="21" s="1"/>
  <c r="BC44" i="21" s="1"/>
  <c r="BC354" i="21" s="1"/>
  <c r="BD44" i="21" s="1"/>
  <c r="BD354" i="21" s="1"/>
  <c r="BE44" i="21" s="1"/>
  <c r="BE354" i="21" s="1"/>
  <c r="BF44" i="21" s="1"/>
  <c r="BF354" i="21" s="1"/>
  <c r="BG44" i="21" s="1"/>
  <c r="BG354" i="21" s="1"/>
  <c r="BH44" i="21" s="1"/>
  <c r="BH354" i="21" s="1"/>
  <c r="BI44" i="21" s="1"/>
  <c r="BI354" i="21" s="1"/>
  <c r="BJ44" i="21" s="1"/>
  <c r="BJ354" i="21" s="1"/>
  <c r="BK44" i="21" s="1"/>
  <c r="BK354" i="21" s="1"/>
  <c r="BL44" i="21" s="1"/>
  <c r="BL354" i="21" s="1"/>
  <c r="BM44" i="21" s="1"/>
  <c r="BM354" i="21" s="1"/>
  <c r="BN44" i="21" s="1"/>
  <c r="BN354" i="21" s="1"/>
  <c r="BO44" i="21" s="1"/>
  <c r="BO354" i="21" s="1"/>
  <c r="BP44" i="21" s="1"/>
  <c r="BP354" i="21" s="1"/>
  <c r="BQ44" i="21" s="1"/>
  <c r="BQ354" i="21" s="1"/>
  <c r="BR44" i="21" s="1"/>
  <c r="BR354" i="21" s="1"/>
  <c r="BS44" i="21" s="1"/>
  <c r="BS354" i="21" s="1"/>
  <c r="BT44" i="21" s="1"/>
  <c r="BT354" i="21" s="1"/>
  <c r="BU44" i="21" s="1"/>
  <c r="BU354" i="21" s="1"/>
  <c r="AA346" i="21"/>
  <c r="AB36" i="21" s="1"/>
  <c r="AB346" i="21" s="1"/>
  <c r="AC36" i="21" s="1"/>
  <c r="AC346" i="21" s="1"/>
  <c r="AD36" i="21" s="1"/>
  <c r="AD346" i="21" s="1"/>
  <c r="AE36" i="21" s="1"/>
  <c r="AE346" i="21" s="1"/>
  <c r="AF36" i="21" s="1"/>
  <c r="AF346" i="21" s="1"/>
  <c r="AG36" i="21" s="1"/>
  <c r="AG346" i="21" s="1"/>
  <c r="AH36" i="21" s="1"/>
  <c r="AH346" i="21" s="1"/>
  <c r="AI36" i="21" s="1"/>
  <c r="AI346" i="21" s="1"/>
  <c r="AJ36" i="21" s="1"/>
  <c r="AJ346" i="21" s="1"/>
  <c r="AK36" i="21" s="1"/>
  <c r="AK346" i="21" s="1"/>
  <c r="AL36" i="21" s="1"/>
  <c r="AL346" i="21" s="1"/>
  <c r="AM36" i="21" s="1"/>
  <c r="AM346" i="21" s="1"/>
  <c r="AN36" i="21" s="1"/>
  <c r="AN346" i="21" s="1"/>
  <c r="AO36" i="21" s="1"/>
  <c r="AO346" i="21" s="1"/>
  <c r="AP36" i="21" s="1"/>
  <c r="AP346" i="21" s="1"/>
  <c r="AQ36" i="21" s="1"/>
  <c r="AQ346" i="21" s="1"/>
  <c r="AR36" i="21" s="1"/>
  <c r="AR346" i="21" s="1"/>
  <c r="AS36" i="21" s="1"/>
  <c r="AS346" i="21" s="1"/>
  <c r="AT36" i="21" s="1"/>
  <c r="AT346" i="21" s="1"/>
  <c r="AU36" i="21" s="1"/>
  <c r="AU346" i="21" s="1"/>
  <c r="AV36" i="21" s="1"/>
  <c r="AV346" i="21" s="1"/>
  <c r="AW36" i="21" s="1"/>
  <c r="AW346" i="21" s="1"/>
  <c r="AX36" i="21" s="1"/>
  <c r="AX346" i="21" s="1"/>
  <c r="AY36" i="21" s="1"/>
  <c r="AY346" i="21" s="1"/>
  <c r="AZ36" i="21" s="1"/>
  <c r="AZ346" i="21" s="1"/>
  <c r="BA36" i="21" s="1"/>
  <c r="BA346" i="21" s="1"/>
  <c r="BB36" i="21" s="1"/>
  <c r="BB346" i="21" s="1"/>
  <c r="BC36" i="21" s="1"/>
  <c r="BC346" i="21" s="1"/>
  <c r="BD36" i="21" s="1"/>
  <c r="BD346" i="21" s="1"/>
  <c r="BE36" i="21" s="1"/>
  <c r="BE346" i="21" s="1"/>
  <c r="BF36" i="21" s="1"/>
  <c r="BF346" i="21" s="1"/>
  <c r="BG36" i="21" s="1"/>
  <c r="BG346" i="21" s="1"/>
  <c r="BH36" i="21" s="1"/>
  <c r="BH346" i="21" s="1"/>
  <c r="BI36" i="21" s="1"/>
  <c r="BI346" i="21" s="1"/>
  <c r="BJ36" i="21" s="1"/>
  <c r="BJ346" i="21" s="1"/>
  <c r="BK36" i="21" s="1"/>
  <c r="BK346" i="21" s="1"/>
  <c r="BL36" i="21" s="1"/>
  <c r="BL346" i="21" s="1"/>
  <c r="BM36" i="21" s="1"/>
  <c r="BM346" i="21" s="1"/>
  <c r="BN36" i="21" s="1"/>
  <c r="BN346" i="21" s="1"/>
  <c r="BO36" i="21" s="1"/>
  <c r="BO346" i="21" s="1"/>
  <c r="BP36" i="21" s="1"/>
  <c r="BP346" i="21" s="1"/>
  <c r="BQ36" i="21" s="1"/>
  <c r="BQ346" i="21" s="1"/>
  <c r="BR36" i="21" s="1"/>
  <c r="BR346" i="21" s="1"/>
  <c r="BS36" i="21" s="1"/>
  <c r="BS346" i="21" s="1"/>
  <c r="BT36" i="21" s="1"/>
  <c r="BT346" i="21" s="1"/>
  <c r="BU36" i="21" s="1"/>
  <c r="BU346" i="21" s="1"/>
  <c r="AA345" i="21"/>
  <c r="AB35" i="21" s="1"/>
  <c r="AB345" i="21" s="1"/>
  <c r="AC35" i="21" s="1"/>
  <c r="AC345" i="21" s="1"/>
  <c r="AD35" i="21" s="1"/>
  <c r="AD345" i="21" s="1"/>
  <c r="AE35" i="21" s="1"/>
  <c r="AE345" i="21" s="1"/>
  <c r="AF35" i="21" s="1"/>
  <c r="AF345" i="21" s="1"/>
  <c r="AG35" i="21" s="1"/>
  <c r="AG345" i="21" s="1"/>
  <c r="AH35" i="21" s="1"/>
  <c r="AH345" i="21" s="1"/>
  <c r="AI35" i="21" s="1"/>
  <c r="AI345" i="21" s="1"/>
  <c r="AJ35" i="21" s="1"/>
  <c r="AJ345" i="21" s="1"/>
  <c r="AK35" i="21" s="1"/>
  <c r="AK345" i="21" s="1"/>
  <c r="AL35" i="21" s="1"/>
  <c r="AL345" i="21" s="1"/>
  <c r="AM35" i="21" s="1"/>
  <c r="AM345" i="21" s="1"/>
  <c r="AN35" i="21" s="1"/>
  <c r="AN345" i="21" s="1"/>
  <c r="AO35" i="21" s="1"/>
  <c r="AO345" i="21" s="1"/>
  <c r="AP35" i="21" s="1"/>
  <c r="AP345" i="21" s="1"/>
  <c r="AQ35" i="21" s="1"/>
  <c r="AQ345" i="21" s="1"/>
  <c r="AR35" i="21" s="1"/>
  <c r="AR345" i="21" s="1"/>
  <c r="AS35" i="21" s="1"/>
  <c r="AS345" i="21" s="1"/>
  <c r="AT35" i="21" s="1"/>
  <c r="AT345" i="21" s="1"/>
  <c r="AU35" i="21" s="1"/>
  <c r="AU345" i="21" s="1"/>
  <c r="AV35" i="21" s="1"/>
  <c r="AV345" i="21" s="1"/>
  <c r="AW35" i="21" s="1"/>
  <c r="AW345" i="21" s="1"/>
  <c r="AX35" i="21" s="1"/>
  <c r="AX345" i="21" s="1"/>
  <c r="AY35" i="21" s="1"/>
  <c r="AY345" i="21" s="1"/>
  <c r="AZ35" i="21" s="1"/>
  <c r="AZ345" i="21" s="1"/>
  <c r="BA35" i="21" s="1"/>
  <c r="BA345" i="21" s="1"/>
  <c r="BB35" i="21" s="1"/>
  <c r="BB345" i="21" s="1"/>
  <c r="BC35" i="21" s="1"/>
  <c r="BC345" i="21" s="1"/>
  <c r="BD35" i="21" s="1"/>
  <c r="BD345" i="21" s="1"/>
  <c r="BE35" i="21" s="1"/>
  <c r="BE345" i="21" s="1"/>
  <c r="BF35" i="21" s="1"/>
  <c r="BF345" i="21" s="1"/>
  <c r="BG35" i="21" s="1"/>
  <c r="BG345" i="21" s="1"/>
  <c r="BH35" i="21" s="1"/>
  <c r="BH345" i="21" s="1"/>
  <c r="BI35" i="21" s="1"/>
  <c r="BI345" i="21" s="1"/>
  <c r="BJ35" i="21" s="1"/>
  <c r="BJ345" i="21" s="1"/>
  <c r="BK35" i="21" s="1"/>
  <c r="BK345" i="21" s="1"/>
  <c r="BL35" i="21" s="1"/>
  <c r="BL345" i="21" s="1"/>
  <c r="BM35" i="21" s="1"/>
  <c r="BM345" i="21" s="1"/>
  <c r="BN35" i="21" s="1"/>
  <c r="BN345" i="21" s="1"/>
  <c r="BO35" i="21" s="1"/>
  <c r="BO345" i="21" s="1"/>
  <c r="BP35" i="21" s="1"/>
  <c r="BP345" i="21" s="1"/>
  <c r="BQ35" i="21" s="1"/>
  <c r="BQ345" i="21" s="1"/>
  <c r="BR35" i="21" s="1"/>
  <c r="BR345" i="21" s="1"/>
  <c r="BS35" i="21" s="1"/>
  <c r="BS345" i="21" s="1"/>
  <c r="BT35" i="21" s="1"/>
  <c r="BT345" i="21" s="1"/>
  <c r="BU35" i="21" s="1"/>
  <c r="BU345" i="21" s="1"/>
  <c r="AA334" i="21"/>
  <c r="AB24" i="21" s="1"/>
  <c r="AB334" i="21" s="1"/>
  <c r="AC24" i="21" s="1"/>
  <c r="AA341" i="21"/>
  <c r="AA170" i="21"/>
  <c r="AA353" i="21"/>
  <c r="AB43" i="21" s="1"/>
  <c r="AB353" i="21" s="1"/>
  <c r="AC43" i="21" s="1"/>
  <c r="AC353" i="21" s="1"/>
  <c r="AD43" i="21" s="1"/>
  <c r="AD353" i="21" s="1"/>
  <c r="AE43" i="21" s="1"/>
  <c r="AE353" i="21" s="1"/>
  <c r="AF43" i="21" s="1"/>
  <c r="AF353" i="21" s="1"/>
  <c r="AG43" i="21" s="1"/>
  <c r="AG353" i="21" s="1"/>
  <c r="AH43" i="21" s="1"/>
  <c r="AH353" i="21" s="1"/>
  <c r="AI43" i="21" s="1"/>
  <c r="AI353" i="21" s="1"/>
  <c r="AJ43" i="21" s="1"/>
  <c r="AJ353" i="21" s="1"/>
  <c r="AK43" i="21" s="1"/>
  <c r="AK353" i="21" s="1"/>
  <c r="AL43" i="21" s="1"/>
  <c r="AL353" i="21" s="1"/>
  <c r="AM43" i="21" s="1"/>
  <c r="AM353" i="21" s="1"/>
  <c r="AN43" i="21" s="1"/>
  <c r="AN353" i="21" s="1"/>
  <c r="AO43" i="21" s="1"/>
  <c r="AO353" i="21" s="1"/>
  <c r="AP43" i="21" s="1"/>
  <c r="AP353" i="21" s="1"/>
  <c r="AQ43" i="21" s="1"/>
  <c r="AQ353" i="21" s="1"/>
  <c r="AR43" i="21" s="1"/>
  <c r="AR353" i="21" s="1"/>
  <c r="AS43" i="21" s="1"/>
  <c r="AS353" i="21" s="1"/>
  <c r="AT43" i="21" s="1"/>
  <c r="AT353" i="21" s="1"/>
  <c r="AU43" i="21" s="1"/>
  <c r="AU353" i="21" s="1"/>
  <c r="AV43" i="21" s="1"/>
  <c r="AV353" i="21" s="1"/>
  <c r="AW43" i="21" s="1"/>
  <c r="AW353" i="21" s="1"/>
  <c r="AX43" i="21" s="1"/>
  <c r="AX353" i="21" s="1"/>
  <c r="AY43" i="21" s="1"/>
  <c r="AY353" i="21" s="1"/>
  <c r="AZ43" i="21" s="1"/>
  <c r="AZ353" i="21" s="1"/>
  <c r="BA43" i="21" s="1"/>
  <c r="BA353" i="21" s="1"/>
  <c r="BB43" i="21" s="1"/>
  <c r="BB353" i="21" s="1"/>
  <c r="BC43" i="21" s="1"/>
  <c r="BC353" i="21" s="1"/>
  <c r="BD43" i="21" s="1"/>
  <c r="BD353" i="21" s="1"/>
  <c r="BE43" i="21" s="1"/>
  <c r="BE353" i="21" s="1"/>
  <c r="BF43" i="21" s="1"/>
  <c r="BF353" i="21" s="1"/>
  <c r="BG43" i="21" s="1"/>
  <c r="BG353" i="21" s="1"/>
  <c r="BH43" i="21" s="1"/>
  <c r="BH353" i="21" s="1"/>
  <c r="BI43" i="21" s="1"/>
  <c r="BI353" i="21" s="1"/>
  <c r="BJ43" i="21" s="1"/>
  <c r="BJ353" i="21" s="1"/>
  <c r="BK43" i="21" s="1"/>
  <c r="BK353" i="21" s="1"/>
  <c r="BL43" i="21" s="1"/>
  <c r="BL353" i="21" s="1"/>
  <c r="BM43" i="21" s="1"/>
  <c r="BM353" i="21" s="1"/>
  <c r="BN43" i="21" s="1"/>
  <c r="BN353" i="21" s="1"/>
  <c r="BO43" i="21" s="1"/>
  <c r="BO353" i="21" s="1"/>
  <c r="BP43" i="21" s="1"/>
  <c r="BP353" i="21" s="1"/>
  <c r="BQ43" i="21" s="1"/>
  <c r="BQ353" i="21" s="1"/>
  <c r="BR43" i="21" s="1"/>
  <c r="BR353" i="21" s="1"/>
  <c r="BS43" i="21" s="1"/>
  <c r="BS353" i="21" s="1"/>
  <c r="BT43" i="21" s="1"/>
  <c r="BT353" i="21" s="1"/>
  <c r="BU43" i="21" s="1"/>
  <c r="BU353" i="21" s="1"/>
  <c r="AY163" i="21"/>
  <c r="AY337" i="21"/>
  <c r="AZ27" i="21" s="1"/>
  <c r="AZ337" i="21" s="1"/>
  <c r="BA27" i="21" s="1"/>
  <c r="BA337" i="21" s="1"/>
  <c r="BB27" i="21" s="1"/>
  <c r="BB337" i="21" s="1"/>
  <c r="BC27" i="21" s="1"/>
  <c r="BC337" i="21" s="1"/>
  <c r="BD27" i="21" s="1"/>
  <c r="BD337" i="21" s="1"/>
  <c r="BE27" i="21" s="1"/>
  <c r="BE337" i="21" s="1"/>
  <c r="BF27" i="21" s="1"/>
  <c r="BF337" i="21" s="1"/>
  <c r="BG27" i="21" s="1"/>
  <c r="BG337" i="21" s="1"/>
  <c r="BH27" i="21" s="1"/>
  <c r="BH337" i="21" s="1"/>
  <c r="BI27" i="21" s="1"/>
  <c r="BI337" i="21" s="1"/>
  <c r="BJ27" i="21" s="1"/>
  <c r="BJ337" i="21" s="1"/>
  <c r="BK27" i="21" s="1"/>
  <c r="BK337" i="21" s="1"/>
  <c r="BL27" i="21" s="1"/>
  <c r="BL337" i="21" s="1"/>
  <c r="BM27" i="21" s="1"/>
  <c r="BM337" i="21" s="1"/>
  <c r="BN27" i="21" s="1"/>
  <c r="BN337" i="21" s="1"/>
  <c r="BO27" i="21" s="1"/>
  <c r="BO337" i="21" s="1"/>
  <c r="BP27" i="21" s="1"/>
  <c r="BP337" i="21" s="1"/>
  <c r="BQ27" i="21" s="1"/>
  <c r="BQ337" i="21" s="1"/>
  <c r="BR27" i="21" s="1"/>
  <c r="BR337" i="21" s="1"/>
  <c r="BS27" i="21" s="1"/>
  <c r="BS337" i="21" s="1"/>
  <c r="BT27" i="21" s="1"/>
  <c r="BT337" i="21" s="1"/>
  <c r="BU27" i="21" s="1"/>
  <c r="BU337" i="21" s="1"/>
  <c r="AA157" i="21"/>
  <c r="AA327" i="21"/>
  <c r="AB73" i="21"/>
  <c r="AA352" i="21"/>
  <c r="AB42" i="21" s="1"/>
  <c r="AB352" i="21" s="1"/>
  <c r="AC42" i="21" s="1"/>
  <c r="AC352" i="21" s="1"/>
  <c r="AD42" i="21" s="1"/>
  <c r="AD352" i="21" s="1"/>
  <c r="AE42" i="21" s="1"/>
  <c r="AE352" i="21" s="1"/>
  <c r="AF42" i="21" s="1"/>
  <c r="AF352" i="21" s="1"/>
  <c r="AG42" i="21" s="1"/>
  <c r="AG352" i="21" s="1"/>
  <c r="AH42" i="21" s="1"/>
  <c r="AH352" i="21" s="1"/>
  <c r="AI42" i="21" s="1"/>
  <c r="AI352" i="21" s="1"/>
  <c r="AJ42" i="21" s="1"/>
  <c r="AJ352" i="21" s="1"/>
  <c r="AK42" i="21" s="1"/>
  <c r="AK352" i="21" s="1"/>
  <c r="AL42" i="21" s="1"/>
  <c r="AL352" i="21" s="1"/>
  <c r="AM42" i="21" s="1"/>
  <c r="AM352" i="21" s="1"/>
  <c r="AN42" i="21" s="1"/>
  <c r="AN352" i="21" s="1"/>
  <c r="AO42" i="21" s="1"/>
  <c r="AO352" i="21" s="1"/>
  <c r="AP42" i="21" s="1"/>
  <c r="AP352" i="21" s="1"/>
  <c r="AQ42" i="21" s="1"/>
  <c r="AQ352" i="21" s="1"/>
  <c r="AR42" i="21" s="1"/>
  <c r="AR352" i="21" s="1"/>
  <c r="AS42" i="21" s="1"/>
  <c r="AS352" i="21" s="1"/>
  <c r="AT42" i="21" s="1"/>
  <c r="AT352" i="21" s="1"/>
  <c r="AU42" i="21" s="1"/>
  <c r="AU352" i="21" s="1"/>
  <c r="AV42" i="21" s="1"/>
  <c r="AV352" i="21" s="1"/>
  <c r="AW42" i="21" s="1"/>
  <c r="AW352" i="21" s="1"/>
  <c r="AX42" i="21" s="1"/>
  <c r="AX352" i="21" s="1"/>
  <c r="AY42" i="21" s="1"/>
  <c r="AY352" i="21" s="1"/>
  <c r="AZ42" i="21" s="1"/>
  <c r="AZ352" i="21" s="1"/>
  <c r="BA42" i="21" s="1"/>
  <c r="BA352" i="21" s="1"/>
  <c r="BB42" i="21" s="1"/>
  <c r="BB352" i="21" s="1"/>
  <c r="BC42" i="21" s="1"/>
  <c r="BC352" i="21" s="1"/>
  <c r="BD42" i="21" s="1"/>
  <c r="BD352" i="21" s="1"/>
  <c r="BE42" i="21" s="1"/>
  <c r="BE352" i="21" s="1"/>
  <c r="BF42" i="21" s="1"/>
  <c r="BF352" i="21" s="1"/>
  <c r="BG42" i="21" s="1"/>
  <c r="BG352" i="21" s="1"/>
  <c r="BH42" i="21" s="1"/>
  <c r="BH352" i="21" s="1"/>
  <c r="BI42" i="21" s="1"/>
  <c r="BI352" i="21" s="1"/>
  <c r="BJ42" i="21" s="1"/>
  <c r="BJ352" i="21" s="1"/>
  <c r="BK42" i="21" s="1"/>
  <c r="BK352" i="21" s="1"/>
  <c r="BL42" i="21" s="1"/>
  <c r="BL352" i="21" s="1"/>
  <c r="BM42" i="21" s="1"/>
  <c r="BM352" i="21" s="1"/>
  <c r="BN42" i="21" s="1"/>
  <c r="BN352" i="21" s="1"/>
  <c r="BO42" i="21" s="1"/>
  <c r="BO352" i="21" s="1"/>
  <c r="BP42" i="21" s="1"/>
  <c r="BP352" i="21" s="1"/>
  <c r="BQ42" i="21" s="1"/>
  <c r="BQ352" i="21" s="1"/>
  <c r="BR42" i="21" s="1"/>
  <c r="BR352" i="21" s="1"/>
  <c r="BS42" i="21" s="1"/>
  <c r="BS352" i="21" s="1"/>
  <c r="BT42" i="21" s="1"/>
  <c r="BT352" i="21" s="1"/>
  <c r="BU42" i="21" s="1"/>
  <c r="BU352" i="21" s="1"/>
  <c r="AA335" i="21"/>
  <c r="AB25" i="21" s="1"/>
  <c r="AB335" i="21" s="1"/>
  <c r="AC25" i="21" s="1"/>
  <c r="AC335" i="21" s="1"/>
  <c r="AD25" i="21" s="1"/>
  <c r="AD335" i="21" s="1"/>
  <c r="AE25" i="21" s="1"/>
  <c r="AE335" i="21" s="1"/>
  <c r="AF25" i="21" s="1"/>
  <c r="AF335" i="21" s="1"/>
  <c r="AG25" i="21" s="1"/>
  <c r="AG335" i="21" s="1"/>
  <c r="AH25" i="21" s="1"/>
  <c r="AH335" i="21" s="1"/>
  <c r="AI25" i="21" s="1"/>
  <c r="AI335" i="21" s="1"/>
  <c r="AJ25" i="21" s="1"/>
  <c r="AJ335" i="21" s="1"/>
  <c r="AK25" i="21" s="1"/>
  <c r="AK335" i="21" s="1"/>
  <c r="AL25" i="21" s="1"/>
  <c r="AL335" i="21" s="1"/>
  <c r="AM25" i="21" s="1"/>
  <c r="AM335" i="21" s="1"/>
  <c r="AN25" i="21" s="1"/>
  <c r="AN335" i="21" s="1"/>
  <c r="AO25" i="21" s="1"/>
  <c r="AO335" i="21" s="1"/>
  <c r="AP25" i="21" s="1"/>
  <c r="AP335" i="21" s="1"/>
  <c r="AQ25" i="21" s="1"/>
  <c r="AQ335" i="21" s="1"/>
  <c r="AR25" i="21" s="1"/>
  <c r="AR335" i="21" s="1"/>
  <c r="AS25" i="21" s="1"/>
  <c r="AS335" i="21" s="1"/>
  <c r="AT25" i="21" s="1"/>
  <c r="AT335" i="21" s="1"/>
  <c r="AU25" i="21" s="1"/>
  <c r="AU335" i="21" s="1"/>
  <c r="AV25" i="21" s="1"/>
  <c r="AV335" i="21" s="1"/>
  <c r="AW25" i="21" s="1"/>
  <c r="AW335" i="21" s="1"/>
  <c r="AX25" i="21" s="1"/>
  <c r="AX335" i="21" s="1"/>
  <c r="AY25" i="21" s="1"/>
  <c r="AY335" i="21" s="1"/>
  <c r="AZ25" i="21" s="1"/>
  <c r="AZ335" i="21" s="1"/>
  <c r="BA25" i="21" s="1"/>
  <c r="BA335" i="21" s="1"/>
  <c r="BB25" i="21" s="1"/>
  <c r="BB335" i="21" s="1"/>
  <c r="BC25" i="21" s="1"/>
  <c r="BC335" i="21" s="1"/>
  <c r="BD25" i="21" s="1"/>
  <c r="BD335" i="21" s="1"/>
  <c r="BE25" i="21" s="1"/>
  <c r="BE335" i="21" s="1"/>
  <c r="BF25" i="21" s="1"/>
  <c r="BF335" i="21" s="1"/>
  <c r="BG25" i="21" s="1"/>
  <c r="BG335" i="21" s="1"/>
  <c r="BH25" i="21" s="1"/>
  <c r="BH335" i="21" s="1"/>
  <c r="BI25" i="21" s="1"/>
  <c r="BI335" i="21" s="1"/>
  <c r="BJ25" i="21" s="1"/>
  <c r="BJ335" i="21" s="1"/>
  <c r="BK25" i="21" s="1"/>
  <c r="BK335" i="21" s="1"/>
  <c r="BL25" i="21" s="1"/>
  <c r="BL335" i="21" s="1"/>
  <c r="BM25" i="21" s="1"/>
  <c r="BM335" i="21" s="1"/>
  <c r="BN25" i="21" s="1"/>
  <c r="BN335" i="21" s="1"/>
  <c r="BO25" i="21" s="1"/>
  <c r="BO335" i="21" s="1"/>
  <c r="BP25" i="21" s="1"/>
  <c r="BP335" i="21" s="1"/>
  <c r="BQ25" i="21" s="1"/>
  <c r="BQ335" i="21" s="1"/>
  <c r="BR25" i="21" s="1"/>
  <c r="BR335" i="21" s="1"/>
  <c r="BS25" i="21" s="1"/>
  <c r="BS335" i="21" s="1"/>
  <c r="BT25" i="21" s="1"/>
  <c r="BT335" i="21" s="1"/>
  <c r="BU25" i="21" s="1"/>
  <c r="BU335" i="21" s="1"/>
  <c r="AB76" i="21"/>
  <c r="AA343" i="21"/>
  <c r="AB33" i="21" s="1"/>
  <c r="AB343" i="21" s="1"/>
  <c r="AC33" i="21" s="1"/>
  <c r="AC343" i="21" s="1"/>
  <c r="AD33" i="21" s="1"/>
  <c r="AD343" i="21" s="1"/>
  <c r="AE33" i="21" s="1"/>
  <c r="AE343" i="21" s="1"/>
  <c r="AF33" i="21" s="1"/>
  <c r="AF343" i="21" s="1"/>
  <c r="AG33" i="21" s="1"/>
  <c r="AG343" i="21" s="1"/>
  <c r="AH33" i="21" s="1"/>
  <c r="AH343" i="21" s="1"/>
  <c r="AI33" i="21" s="1"/>
  <c r="AI343" i="21" s="1"/>
  <c r="AJ33" i="21" s="1"/>
  <c r="AJ343" i="21" s="1"/>
  <c r="AK33" i="21" s="1"/>
  <c r="AK343" i="21" s="1"/>
  <c r="AL33" i="21" s="1"/>
  <c r="AL343" i="21" s="1"/>
  <c r="AM33" i="21" s="1"/>
  <c r="AM343" i="21" s="1"/>
  <c r="AN33" i="21" s="1"/>
  <c r="AN343" i="21" s="1"/>
  <c r="AO33" i="21" s="1"/>
  <c r="AO343" i="21" s="1"/>
  <c r="AP33" i="21" s="1"/>
  <c r="AP343" i="21" s="1"/>
  <c r="AQ33" i="21" s="1"/>
  <c r="AQ343" i="21" s="1"/>
  <c r="AR33" i="21" s="1"/>
  <c r="AR343" i="21" s="1"/>
  <c r="AS33" i="21" s="1"/>
  <c r="AS343" i="21" s="1"/>
  <c r="AT33" i="21" s="1"/>
  <c r="AT343" i="21" s="1"/>
  <c r="AU33" i="21" s="1"/>
  <c r="AU343" i="21" s="1"/>
  <c r="AV33" i="21" s="1"/>
  <c r="AV343" i="21" s="1"/>
  <c r="AW33" i="21" s="1"/>
  <c r="AW343" i="21" s="1"/>
  <c r="AX33" i="21" s="1"/>
  <c r="AX343" i="21" s="1"/>
  <c r="AY33" i="21" s="1"/>
  <c r="AY343" i="21" s="1"/>
  <c r="AZ33" i="21" s="1"/>
  <c r="AZ343" i="21" s="1"/>
  <c r="BA33" i="21" s="1"/>
  <c r="BA343" i="21" s="1"/>
  <c r="BB33" i="21" s="1"/>
  <c r="BB343" i="21" s="1"/>
  <c r="BC33" i="21" s="1"/>
  <c r="BC343" i="21" s="1"/>
  <c r="BD33" i="21" s="1"/>
  <c r="BD343" i="21" s="1"/>
  <c r="BE33" i="21" s="1"/>
  <c r="BE343" i="21" s="1"/>
  <c r="BF33" i="21" s="1"/>
  <c r="BF343" i="21" s="1"/>
  <c r="BG33" i="21" s="1"/>
  <c r="BG343" i="21" s="1"/>
  <c r="BH33" i="21" s="1"/>
  <c r="BH343" i="21" s="1"/>
  <c r="BI33" i="21" s="1"/>
  <c r="BI343" i="21" s="1"/>
  <c r="BJ33" i="21" s="1"/>
  <c r="BJ343" i="21" s="1"/>
  <c r="BK33" i="21" s="1"/>
  <c r="BK343" i="21" s="1"/>
  <c r="BL33" i="21" s="1"/>
  <c r="BL343" i="21" s="1"/>
  <c r="BM33" i="21" s="1"/>
  <c r="BM343" i="21" s="1"/>
  <c r="BN33" i="21" s="1"/>
  <c r="BN343" i="21" s="1"/>
  <c r="BO33" i="21" s="1"/>
  <c r="BO343" i="21" s="1"/>
  <c r="BP33" i="21" s="1"/>
  <c r="BP343" i="21" s="1"/>
  <c r="BQ33" i="21" s="1"/>
  <c r="BQ343" i="21" s="1"/>
  <c r="BR33" i="21" s="1"/>
  <c r="BR343" i="21" s="1"/>
  <c r="BS33" i="21" s="1"/>
  <c r="BS343" i="21" s="1"/>
  <c r="BT33" i="21" s="1"/>
  <c r="BT343" i="21" s="1"/>
  <c r="BU33" i="21" s="1"/>
  <c r="BU343" i="21" s="1"/>
  <c r="AC258" i="21"/>
  <c r="AZ257" i="21"/>
  <c r="AZ255" i="21" s="1"/>
  <c r="AA189" i="21"/>
  <c r="AA281" i="21"/>
  <c r="AA407" i="21" s="1"/>
  <c r="AA356" i="21"/>
  <c r="AB46" i="21" s="1"/>
  <c r="AB356" i="21" s="1"/>
  <c r="AC46" i="21" s="1"/>
  <c r="AC356" i="21" s="1"/>
  <c r="AD46" i="21" s="1"/>
  <c r="AD356" i="21" s="1"/>
  <c r="AE46" i="21" s="1"/>
  <c r="AE356" i="21" s="1"/>
  <c r="AF46" i="21" s="1"/>
  <c r="AF356" i="21" s="1"/>
  <c r="AG46" i="21" s="1"/>
  <c r="AG356" i="21" s="1"/>
  <c r="AH46" i="21" s="1"/>
  <c r="AH356" i="21" s="1"/>
  <c r="AI46" i="21" s="1"/>
  <c r="AI356" i="21" s="1"/>
  <c r="AJ46" i="21" s="1"/>
  <c r="AJ356" i="21" s="1"/>
  <c r="AK46" i="21" s="1"/>
  <c r="AK356" i="21" s="1"/>
  <c r="AL46" i="21" s="1"/>
  <c r="AL356" i="21" s="1"/>
  <c r="AM46" i="21" s="1"/>
  <c r="AM356" i="21" s="1"/>
  <c r="AN46" i="21" s="1"/>
  <c r="AN356" i="21" s="1"/>
  <c r="AO46" i="21" s="1"/>
  <c r="AO356" i="21" s="1"/>
  <c r="AP46" i="21" s="1"/>
  <c r="AP356" i="21" s="1"/>
  <c r="AQ46" i="21" s="1"/>
  <c r="AQ356" i="21" s="1"/>
  <c r="AR46" i="21" s="1"/>
  <c r="AR356" i="21" s="1"/>
  <c r="AS46" i="21" s="1"/>
  <c r="AS356" i="21" s="1"/>
  <c r="AT46" i="21" s="1"/>
  <c r="AT356" i="21" s="1"/>
  <c r="AU46" i="21" s="1"/>
  <c r="AU356" i="21" s="1"/>
  <c r="AV46" i="21" s="1"/>
  <c r="AV356" i="21" s="1"/>
  <c r="AW46" i="21" s="1"/>
  <c r="AW356" i="21" s="1"/>
  <c r="AX46" i="21" s="1"/>
  <c r="AX356" i="21" s="1"/>
  <c r="AY46" i="21" s="1"/>
  <c r="AY356" i="21" s="1"/>
  <c r="AZ46" i="21" s="1"/>
  <c r="AZ356" i="21" s="1"/>
  <c r="BA46" i="21" s="1"/>
  <c r="BA356" i="21" s="1"/>
  <c r="BB46" i="21" s="1"/>
  <c r="BB356" i="21" s="1"/>
  <c r="BC46" i="21" s="1"/>
  <c r="BC356" i="21" s="1"/>
  <c r="BD46" i="21" s="1"/>
  <c r="BD356" i="21" s="1"/>
  <c r="BE46" i="21" s="1"/>
  <c r="BE356" i="21" s="1"/>
  <c r="BF46" i="21" s="1"/>
  <c r="BF356" i="21" s="1"/>
  <c r="BG46" i="21" s="1"/>
  <c r="BG356" i="21" s="1"/>
  <c r="BH46" i="21" s="1"/>
  <c r="BH356" i="21" s="1"/>
  <c r="BI46" i="21" s="1"/>
  <c r="BI356" i="21" s="1"/>
  <c r="BJ46" i="21" s="1"/>
  <c r="BJ356" i="21" s="1"/>
  <c r="BK46" i="21" s="1"/>
  <c r="BK356" i="21" s="1"/>
  <c r="BL46" i="21" s="1"/>
  <c r="BL356" i="21" s="1"/>
  <c r="BM46" i="21" s="1"/>
  <c r="BM356" i="21" s="1"/>
  <c r="BN46" i="21" s="1"/>
  <c r="BN356" i="21" s="1"/>
  <c r="BO46" i="21" s="1"/>
  <c r="BO356" i="21" s="1"/>
  <c r="BP46" i="21" s="1"/>
  <c r="BP356" i="21" s="1"/>
  <c r="BQ46" i="21" s="1"/>
  <c r="BQ356" i="21" s="1"/>
  <c r="BR46" i="21" s="1"/>
  <c r="BR356" i="21" s="1"/>
  <c r="BS46" i="21" s="1"/>
  <c r="BS356" i="21" s="1"/>
  <c r="BT46" i="21" s="1"/>
  <c r="BT356" i="21" s="1"/>
  <c r="BU46" i="21" s="1"/>
  <c r="BU356" i="21" s="1"/>
  <c r="AA178" i="21"/>
  <c r="AA349" i="21"/>
  <c r="AR223" i="21"/>
  <c r="AR224" i="21" s="1"/>
  <c r="BM223" i="21"/>
  <c r="BM224" i="21" s="1"/>
  <c r="AA351" i="21"/>
  <c r="AB41" i="21" s="1"/>
  <c r="AB351" i="21" s="1"/>
  <c r="AC41" i="21" s="1"/>
  <c r="AC351" i="21" s="1"/>
  <c r="AD41" i="21" s="1"/>
  <c r="AD351" i="21" s="1"/>
  <c r="AE41" i="21" s="1"/>
  <c r="AE351" i="21" s="1"/>
  <c r="AF41" i="21" s="1"/>
  <c r="AF351" i="21" s="1"/>
  <c r="AG41" i="21" s="1"/>
  <c r="AG351" i="21" s="1"/>
  <c r="AH41" i="21" s="1"/>
  <c r="AH351" i="21" s="1"/>
  <c r="AI41" i="21" s="1"/>
  <c r="AI351" i="21" s="1"/>
  <c r="AJ41" i="21" s="1"/>
  <c r="AJ351" i="21" s="1"/>
  <c r="AK41" i="21" s="1"/>
  <c r="AK351" i="21" s="1"/>
  <c r="AL41" i="21" s="1"/>
  <c r="AL351" i="21" s="1"/>
  <c r="AM41" i="21" s="1"/>
  <c r="AM351" i="21" s="1"/>
  <c r="AN41" i="21" s="1"/>
  <c r="AN351" i="21" s="1"/>
  <c r="AO41" i="21" s="1"/>
  <c r="AO351" i="21" s="1"/>
  <c r="AP41" i="21" s="1"/>
  <c r="AP351" i="21" s="1"/>
  <c r="AQ41" i="21" s="1"/>
  <c r="AQ351" i="21" s="1"/>
  <c r="AR41" i="21" s="1"/>
  <c r="AR351" i="21" s="1"/>
  <c r="AS41" i="21" s="1"/>
  <c r="AS351" i="21" s="1"/>
  <c r="AT41" i="21" s="1"/>
  <c r="AT351" i="21" s="1"/>
  <c r="AU41" i="21" s="1"/>
  <c r="AU351" i="21" s="1"/>
  <c r="AV41" i="21" s="1"/>
  <c r="AV351" i="21" s="1"/>
  <c r="AW41" i="21" s="1"/>
  <c r="AW351" i="21" s="1"/>
  <c r="AX41" i="21" s="1"/>
  <c r="AX351" i="21" s="1"/>
  <c r="AY41" i="21" s="1"/>
  <c r="AY351" i="21" s="1"/>
  <c r="AZ41" i="21" s="1"/>
  <c r="AZ351" i="21" s="1"/>
  <c r="BA41" i="21" s="1"/>
  <c r="BA351" i="21" s="1"/>
  <c r="BB41" i="21" s="1"/>
  <c r="BB351" i="21" s="1"/>
  <c r="BC41" i="21" s="1"/>
  <c r="BC351" i="21" s="1"/>
  <c r="BD41" i="21" s="1"/>
  <c r="BD351" i="21" s="1"/>
  <c r="BE41" i="21" s="1"/>
  <c r="BE351" i="21" s="1"/>
  <c r="BF41" i="21" s="1"/>
  <c r="BF351" i="21" s="1"/>
  <c r="BG41" i="21" s="1"/>
  <c r="BG351" i="21" s="1"/>
  <c r="BH41" i="21" s="1"/>
  <c r="BH351" i="21" s="1"/>
  <c r="BI41" i="21" s="1"/>
  <c r="BI351" i="21" s="1"/>
  <c r="BJ41" i="21" s="1"/>
  <c r="BJ351" i="21" s="1"/>
  <c r="BK41" i="21" s="1"/>
  <c r="BK351" i="21" s="1"/>
  <c r="BL41" i="21" s="1"/>
  <c r="BL351" i="21" s="1"/>
  <c r="BM41" i="21" s="1"/>
  <c r="BM351" i="21" s="1"/>
  <c r="BN41" i="21" s="1"/>
  <c r="BN351" i="21" s="1"/>
  <c r="BO41" i="21" s="1"/>
  <c r="BO351" i="21" s="1"/>
  <c r="BP41" i="21" s="1"/>
  <c r="BP351" i="21" s="1"/>
  <c r="BQ41" i="21" s="1"/>
  <c r="BQ351" i="21" s="1"/>
  <c r="BR41" i="21" s="1"/>
  <c r="BR351" i="21" s="1"/>
  <c r="BS41" i="21" s="1"/>
  <c r="BS351" i="21" s="1"/>
  <c r="BT41" i="21" s="1"/>
  <c r="BT351" i="21" s="1"/>
  <c r="BU41" i="21" s="1"/>
  <c r="BU351" i="21" s="1"/>
  <c r="AA342" i="21"/>
  <c r="AB32" i="21" s="1"/>
  <c r="AB342" i="21" s="1"/>
  <c r="AC32" i="21" s="1"/>
  <c r="AC342" i="21" s="1"/>
  <c r="AD32" i="21" s="1"/>
  <c r="AD342" i="21" s="1"/>
  <c r="AE32" i="21" s="1"/>
  <c r="AE342" i="21" s="1"/>
  <c r="AF32" i="21" s="1"/>
  <c r="AF342" i="21" s="1"/>
  <c r="AG32" i="21" s="1"/>
  <c r="AG342" i="21" s="1"/>
  <c r="AH32" i="21" s="1"/>
  <c r="AH342" i="21" s="1"/>
  <c r="AI32" i="21" s="1"/>
  <c r="AI342" i="21" s="1"/>
  <c r="AJ32" i="21" s="1"/>
  <c r="AJ342" i="21" s="1"/>
  <c r="AK32" i="21" s="1"/>
  <c r="AK342" i="21" s="1"/>
  <c r="AL32" i="21" s="1"/>
  <c r="AL342" i="21" s="1"/>
  <c r="AM32" i="21" s="1"/>
  <c r="AM342" i="21" s="1"/>
  <c r="AN32" i="21" s="1"/>
  <c r="AN342" i="21" s="1"/>
  <c r="AO32" i="21" s="1"/>
  <c r="AO342" i="21" s="1"/>
  <c r="AP32" i="21" s="1"/>
  <c r="AP342" i="21" s="1"/>
  <c r="AQ32" i="21" s="1"/>
  <c r="AQ342" i="21" s="1"/>
  <c r="AR32" i="21" s="1"/>
  <c r="AR342" i="21" s="1"/>
  <c r="AS32" i="21" s="1"/>
  <c r="AS342" i="21" s="1"/>
  <c r="AT32" i="21" s="1"/>
  <c r="AT342" i="21" s="1"/>
  <c r="AU32" i="21" s="1"/>
  <c r="AU342" i="21" s="1"/>
  <c r="AV32" i="21" s="1"/>
  <c r="AV342" i="21" s="1"/>
  <c r="AW32" i="21" s="1"/>
  <c r="AW342" i="21" s="1"/>
  <c r="AX32" i="21" s="1"/>
  <c r="AX342" i="21" s="1"/>
  <c r="AY32" i="21" s="1"/>
  <c r="AY342" i="21" s="1"/>
  <c r="AZ32" i="21" s="1"/>
  <c r="AZ342" i="21" s="1"/>
  <c r="BA32" i="21" s="1"/>
  <c r="BA342" i="21" s="1"/>
  <c r="BB32" i="21" s="1"/>
  <c r="BB342" i="21" s="1"/>
  <c r="BC32" i="21" s="1"/>
  <c r="BC342" i="21" s="1"/>
  <c r="BD32" i="21" s="1"/>
  <c r="BD342" i="21" s="1"/>
  <c r="BE32" i="21" s="1"/>
  <c r="BE342" i="21" s="1"/>
  <c r="BF32" i="21" s="1"/>
  <c r="BF342" i="21" s="1"/>
  <c r="BG32" i="21" s="1"/>
  <c r="BG342" i="21" s="1"/>
  <c r="BH32" i="21" s="1"/>
  <c r="BH342" i="21" s="1"/>
  <c r="BI32" i="21" s="1"/>
  <c r="BI342" i="21" s="1"/>
  <c r="BJ32" i="21" s="1"/>
  <c r="BJ342" i="21" s="1"/>
  <c r="BK32" i="21" s="1"/>
  <c r="BK342" i="21" s="1"/>
  <c r="BL32" i="21" s="1"/>
  <c r="BL342" i="21" s="1"/>
  <c r="BM32" i="21" s="1"/>
  <c r="BM342" i="21" s="1"/>
  <c r="BN32" i="21" s="1"/>
  <c r="BN342" i="21" s="1"/>
  <c r="BO32" i="21" s="1"/>
  <c r="BO342" i="21" s="1"/>
  <c r="BP32" i="21" s="1"/>
  <c r="BP342" i="21" s="1"/>
  <c r="BQ32" i="21" s="1"/>
  <c r="BQ342" i="21" s="1"/>
  <c r="BR32" i="21" s="1"/>
  <c r="BR342" i="21" s="1"/>
  <c r="BS32" i="21" s="1"/>
  <c r="BS342" i="21" s="1"/>
  <c r="BT32" i="21" s="1"/>
  <c r="BT342" i="21" s="1"/>
  <c r="BU32" i="21" s="1"/>
  <c r="BU342" i="21" s="1"/>
  <c r="AB78" i="21"/>
  <c r="AA336" i="21"/>
  <c r="AB26" i="21" s="1"/>
  <c r="AB336" i="21" s="1"/>
  <c r="AC26" i="21" s="1"/>
  <c r="AC336" i="21" s="1"/>
  <c r="AD26" i="21" s="1"/>
  <c r="AD336" i="21" s="1"/>
  <c r="AE26" i="21" s="1"/>
  <c r="AE336" i="21" s="1"/>
  <c r="AF26" i="21" s="1"/>
  <c r="AF336" i="21" s="1"/>
  <c r="AG26" i="21" s="1"/>
  <c r="AG336" i="21" s="1"/>
  <c r="AH26" i="21" s="1"/>
  <c r="AH336" i="21" s="1"/>
  <c r="AI26" i="21" s="1"/>
  <c r="AI336" i="21" s="1"/>
  <c r="AJ26" i="21" s="1"/>
  <c r="AJ336" i="21" s="1"/>
  <c r="AK26" i="21" s="1"/>
  <c r="AK336" i="21" s="1"/>
  <c r="AL26" i="21" s="1"/>
  <c r="AL336" i="21" s="1"/>
  <c r="AM26" i="21" s="1"/>
  <c r="AM336" i="21" s="1"/>
  <c r="AN26" i="21" s="1"/>
  <c r="AN336" i="21" s="1"/>
  <c r="AO26" i="21" s="1"/>
  <c r="AO336" i="21" s="1"/>
  <c r="AP26" i="21" s="1"/>
  <c r="AP336" i="21" s="1"/>
  <c r="AQ26" i="21" s="1"/>
  <c r="AQ336" i="21" s="1"/>
  <c r="AR26" i="21" s="1"/>
  <c r="AR336" i="21" s="1"/>
  <c r="AS26" i="21" s="1"/>
  <c r="AS336" i="21" s="1"/>
  <c r="AT26" i="21" s="1"/>
  <c r="AT336" i="21" s="1"/>
  <c r="AU26" i="21" s="1"/>
  <c r="AU336" i="21" s="1"/>
  <c r="AV26" i="21" s="1"/>
  <c r="AV336" i="21" s="1"/>
  <c r="AW26" i="21" s="1"/>
  <c r="AW336" i="21" s="1"/>
  <c r="AX26" i="21" s="1"/>
  <c r="AX336" i="21" s="1"/>
  <c r="AY26" i="21" s="1"/>
  <c r="AY336" i="21" s="1"/>
  <c r="AZ26" i="21" s="1"/>
  <c r="AZ336" i="21" s="1"/>
  <c r="BA26" i="21" s="1"/>
  <c r="BA336" i="21" s="1"/>
  <c r="BB26" i="21" s="1"/>
  <c r="BB336" i="21" s="1"/>
  <c r="BC26" i="21" s="1"/>
  <c r="BC336" i="21" s="1"/>
  <c r="BD26" i="21" s="1"/>
  <c r="BD336" i="21" s="1"/>
  <c r="BE26" i="21" s="1"/>
  <c r="BE336" i="21" s="1"/>
  <c r="BF26" i="21" s="1"/>
  <c r="BF336" i="21" s="1"/>
  <c r="BG26" i="21" s="1"/>
  <c r="BG336" i="21" s="1"/>
  <c r="BH26" i="21" s="1"/>
  <c r="BH336" i="21" s="1"/>
  <c r="BI26" i="21" s="1"/>
  <c r="BI336" i="21" s="1"/>
  <c r="BJ26" i="21" s="1"/>
  <c r="BJ336" i="21" s="1"/>
  <c r="BK26" i="21" s="1"/>
  <c r="BK336" i="21" s="1"/>
  <c r="BL26" i="21" s="1"/>
  <c r="BL336" i="21" s="1"/>
  <c r="BM26" i="21" s="1"/>
  <c r="BM336" i="21" s="1"/>
  <c r="BN26" i="21" s="1"/>
  <c r="BN336" i="21" s="1"/>
  <c r="BO26" i="21" s="1"/>
  <c r="BO336" i="21" s="1"/>
  <c r="BP26" i="21" s="1"/>
  <c r="BP336" i="21" s="1"/>
  <c r="BQ26" i="21" s="1"/>
  <c r="BQ336" i="21" s="1"/>
  <c r="BR26" i="21" s="1"/>
  <c r="BR336" i="21" s="1"/>
  <c r="BS26" i="21" s="1"/>
  <c r="BS336" i="21" s="1"/>
  <c r="BT26" i="21" s="1"/>
  <c r="BT336" i="21" s="1"/>
  <c r="BU26" i="21" s="1"/>
  <c r="BU336" i="21" s="1"/>
  <c r="AA360" i="21"/>
  <c r="AB50" i="21" s="1"/>
  <c r="AB74" i="21"/>
  <c r="AA328" i="21"/>
  <c r="AB18" i="21" s="1"/>
  <c r="AB328" i="21" s="1"/>
  <c r="AC18" i="21" s="1"/>
  <c r="AC328" i="21" s="1"/>
  <c r="AD18" i="21" s="1"/>
  <c r="AD328" i="21" s="1"/>
  <c r="AE18" i="21" s="1"/>
  <c r="AE328" i="21" s="1"/>
  <c r="AF18" i="21" s="1"/>
  <c r="AF328" i="21" s="1"/>
  <c r="AG18" i="21" s="1"/>
  <c r="AG328" i="21" s="1"/>
  <c r="AH18" i="21" s="1"/>
  <c r="AH328" i="21" s="1"/>
  <c r="AI18" i="21" s="1"/>
  <c r="AI328" i="21" s="1"/>
  <c r="AJ18" i="21" s="1"/>
  <c r="AJ328" i="21" s="1"/>
  <c r="AK18" i="21" s="1"/>
  <c r="AK328" i="21" s="1"/>
  <c r="AL18" i="21" s="1"/>
  <c r="AL328" i="21" s="1"/>
  <c r="AM18" i="21" s="1"/>
  <c r="AM328" i="21" s="1"/>
  <c r="AN18" i="21" s="1"/>
  <c r="AN328" i="21" s="1"/>
  <c r="AO18" i="21" s="1"/>
  <c r="AO328" i="21" s="1"/>
  <c r="AP18" i="21" s="1"/>
  <c r="AP328" i="21" s="1"/>
  <c r="AQ18" i="21" s="1"/>
  <c r="AQ328" i="21" s="1"/>
  <c r="AR18" i="21" s="1"/>
  <c r="AR328" i="21" s="1"/>
  <c r="AS18" i="21" s="1"/>
  <c r="AS328" i="21" s="1"/>
  <c r="AT18" i="21" s="1"/>
  <c r="AT328" i="21" s="1"/>
  <c r="AU18" i="21" s="1"/>
  <c r="AU328" i="21" s="1"/>
  <c r="AV18" i="21" s="1"/>
  <c r="AV328" i="21" s="1"/>
  <c r="AW18" i="21" s="1"/>
  <c r="AW328" i="21" s="1"/>
  <c r="AX18" i="21" s="1"/>
  <c r="AX328" i="21" s="1"/>
  <c r="AY18" i="21" s="1"/>
  <c r="AY328" i="21" s="1"/>
  <c r="AZ18" i="21" s="1"/>
  <c r="AZ328" i="21" s="1"/>
  <c r="BA18" i="21" s="1"/>
  <c r="BA328" i="21" s="1"/>
  <c r="BB18" i="21" s="1"/>
  <c r="BB328" i="21" s="1"/>
  <c r="BC18" i="21" s="1"/>
  <c r="BC328" i="21" s="1"/>
  <c r="BD18" i="21" s="1"/>
  <c r="BD328" i="21" s="1"/>
  <c r="BE18" i="21" s="1"/>
  <c r="BE328" i="21" s="1"/>
  <c r="BF18" i="21" s="1"/>
  <c r="BF328" i="21" s="1"/>
  <c r="BG18" i="21" s="1"/>
  <c r="BG328" i="21" s="1"/>
  <c r="BH18" i="21" s="1"/>
  <c r="BH328" i="21" s="1"/>
  <c r="BI18" i="21" s="1"/>
  <c r="BI328" i="21" s="1"/>
  <c r="BJ18" i="21" s="1"/>
  <c r="BJ328" i="21" s="1"/>
  <c r="BK18" i="21" s="1"/>
  <c r="BK328" i="21" s="1"/>
  <c r="BL18" i="21" s="1"/>
  <c r="BL328" i="21" s="1"/>
  <c r="BM18" i="21" s="1"/>
  <c r="BM328" i="21" s="1"/>
  <c r="BN18" i="21" s="1"/>
  <c r="BN328" i="21" s="1"/>
  <c r="BO18" i="21" s="1"/>
  <c r="BO328" i="21" s="1"/>
  <c r="BP18" i="21" s="1"/>
  <c r="BP328" i="21" s="1"/>
  <c r="BQ18" i="21" s="1"/>
  <c r="BQ328" i="21" s="1"/>
  <c r="BR18" i="21" s="1"/>
  <c r="BR328" i="21" s="1"/>
  <c r="BS18" i="21" s="1"/>
  <c r="BS328" i="21" s="1"/>
  <c r="BT18" i="21" s="1"/>
  <c r="BT328" i="21" s="1"/>
  <c r="BU18" i="21" s="1"/>
  <c r="BU328" i="21" s="1"/>
  <c r="AB75" i="21"/>
  <c r="AA329" i="21"/>
  <c r="AB19" i="21" s="1"/>
  <c r="AB329" i="21" s="1"/>
  <c r="AC19" i="21" s="1"/>
  <c r="AC329" i="21" s="1"/>
  <c r="AD19" i="21" s="1"/>
  <c r="AD329" i="21" s="1"/>
  <c r="AE19" i="21" s="1"/>
  <c r="AE329" i="21" s="1"/>
  <c r="AF19" i="21" s="1"/>
  <c r="AF329" i="21" s="1"/>
  <c r="AG19" i="21" s="1"/>
  <c r="AG329" i="21" s="1"/>
  <c r="AH19" i="21" s="1"/>
  <c r="AH329" i="21" s="1"/>
  <c r="AI19" i="21" s="1"/>
  <c r="AI329" i="21" s="1"/>
  <c r="AJ19" i="21" s="1"/>
  <c r="AJ329" i="21" s="1"/>
  <c r="AK19" i="21" s="1"/>
  <c r="AK329" i="21" s="1"/>
  <c r="AL19" i="21" s="1"/>
  <c r="AL329" i="21" s="1"/>
  <c r="AM19" i="21" s="1"/>
  <c r="AM329" i="21" s="1"/>
  <c r="AN19" i="21" s="1"/>
  <c r="AN329" i="21" s="1"/>
  <c r="AO19" i="21" s="1"/>
  <c r="AO329" i="21" s="1"/>
  <c r="AP19" i="21" s="1"/>
  <c r="AP329" i="21" s="1"/>
  <c r="AQ19" i="21" s="1"/>
  <c r="AQ329" i="21" s="1"/>
  <c r="AR19" i="21" s="1"/>
  <c r="AR329" i="21" s="1"/>
  <c r="AS19" i="21" s="1"/>
  <c r="AS329" i="21" s="1"/>
  <c r="AT19" i="21" s="1"/>
  <c r="AT329" i="21" s="1"/>
  <c r="AU19" i="21" s="1"/>
  <c r="AU329" i="21" s="1"/>
  <c r="AV19" i="21" s="1"/>
  <c r="AV329" i="21" s="1"/>
  <c r="AW19" i="21" s="1"/>
  <c r="AW329" i="21" s="1"/>
  <c r="AX19" i="21" s="1"/>
  <c r="AX329" i="21" s="1"/>
  <c r="AY19" i="21" s="1"/>
  <c r="AY329" i="21" s="1"/>
  <c r="AZ19" i="21" s="1"/>
  <c r="AZ329" i="21" s="1"/>
  <c r="BA19" i="21" s="1"/>
  <c r="BA329" i="21" s="1"/>
  <c r="BB19" i="21" s="1"/>
  <c r="BB329" i="21" s="1"/>
  <c r="BC19" i="21" s="1"/>
  <c r="BC329" i="21" s="1"/>
  <c r="BD19" i="21" s="1"/>
  <c r="BD329" i="21" s="1"/>
  <c r="BE19" i="21" s="1"/>
  <c r="BE329" i="21" s="1"/>
  <c r="BF19" i="21" s="1"/>
  <c r="BF329" i="21" s="1"/>
  <c r="BG19" i="21" s="1"/>
  <c r="BG329" i="21" s="1"/>
  <c r="BH19" i="21" s="1"/>
  <c r="BH329" i="21" s="1"/>
  <c r="BI19" i="21" s="1"/>
  <c r="BI329" i="21" s="1"/>
  <c r="BJ19" i="21" s="1"/>
  <c r="BJ329" i="21" s="1"/>
  <c r="BK19" i="21" s="1"/>
  <c r="BK329" i="21" s="1"/>
  <c r="BL19" i="21" s="1"/>
  <c r="BL329" i="21" s="1"/>
  <c r="BM19" i="21" s="1"/>
  <c r="BM329" i="21" s="1"/>
  <c r="BN19" i="21" s="1"/>
  <c r="BN329" i="21" s="1"/>
  <c r="BO19" i="21" s="1"/>
  <c r="BO329" i="21" s="1"/>
  <c r="BP19" i="21" s="1"/>
  <c r="BP329" i="21" s="1"/>
  <c r="BQ19" i="21" s="1"/>
  <c r="BQ329" i="21" s="1"/>
  <c r="BR19" i="21" s="1"/>
  <c r="BR329" i="21" s="1"/>
  <c r="BS19" i="21" s="1"/>
  <c r="BS329" i="21" s="1"/>
  <c r="BT19" i="21" s="1"/>
  <c r="BT329" i="21" s="1"/>
  <c r="BU19" i="21" s="1"/>
  <c r="BU329" i="21" s="1"/>
  <c r="AA350" i="21"/>
  <c r="AB40" i="21" s="1"/>
  <c r="AB350" i="21" s="1"/>
  <c r="AC40" i="21" s="1"/>
  <c r="AC350" i="21" s="1"/>
  <c r="AD40" i="21" s="1"/>
  <c r="AD350" i="21" s="1"/>
  <c r="AE40" i="21" s="1"/>
  <c r="AE350" i="21" s="1"/>
  <c r="AF40" i="21" s="1"/>
  <c r="AF350" i="21" s="1"/>
  <c r="AG40" i="21" s="1"/>
  <c r="AG350" i="21" s="1"/>
  <c r="AH40" i="21" s="1"/>
  <c r="AH350" i="21" s="1"/>
  <c r="AI40" i="21" s="1"/>
  <c r="AI350" i="21" s="1"/>
  <c r="AJ40" i="21" s="1"/>
  <c r="AJ350" i="21" s="1"/>
  <c r="AK40" i="21" s="1"/>
  <c r="AK350" i="21" s="1"/>
  <c r="AL40" i="21" s="1"/>
  <c r="AL350" i="21" s="1"/>
  <c r="AM40" i="21" s="1"/>
  <c r="AM350" i="21" s="1"/>
  <c r="AN40" i="21" s="1"/>
  <c r="AN350" i="21" s="1"/>
  <c r="AO40" i="21" s="1"/>
  <c r="AO350" i="21" s="1"/>
  <c r="AP40" i="21" s="1"/>
  <c r="AP350" i="21" s="1"/>
  <c r="AQ40" i="21" s="1"/>
  <c r="AQ350" i="21" s="1"/>
  <c r="AR40" i="21" s="1"/>
  <c r="AR350" i="21" s="1"/>
  <c r="AS40" i="21" s="1"/>
  <c r="AS350" i="21" s="1"/>
  <c r="AT40" i="21" s="1"/>
  <c r="AT350" i="21" s="1"/>
  <c r="AU40" i="21" s="1"/>
  <c r="AU350" i="21" s="1"/>
  <c r="AV40" i="21" s="1"/>
  <c r="AV350" i="21" s="1"/>
  <c r="AW40" i="21" s="1"/>
  <c r="AW350" i="21" s="1"/>
  <c r="AX40" i="21" s="1"/>
  <c r="AX350" i="21" s="1"/>
  <c r="AY40" i="21" s="1"/>
  <c r="AY350" i="21" s="1"/>
  <c r="AZ40" i="21" s="1"/>
  <c r="AZ350" i="21" s="1"/>
  <c r="BA40" i="21" s="1"/>
  <c r="BA350" i="21" s="1"/>
  <c r="BB40" i="21" s="1"/>
  <c r="BB350" i="21" s="1"/>
  <c r="BC40" i="21" s="1"/>
  <c r="BC350" i="21" s="1"/>
  <c r="BD40" i="21" s="1"/>
  <c r="BD350" i="21" s="1"/>
  <c r="BE40" i="21" s="1"/>
  <c r="BE350" i="21" s="1"/>
  <c r="BF40" i="21" s="1"/>
  <c r="BF350" i="21" s="1"/>
  <c r="BG40" i="21" s="1"/>
  <c r="BG350" i="21" s="1"/>
  <c r="BH40" i="21" s="1"/>
  <c r="BH350" i="21" s="1"/>
  <c r="BI40" i="21" s="1"/>
  <c r="BI350" i="21" s="1"/>
  <c r="BJ40" i="21" s="1"/>
  <c r="BJ350" i="21" s="1"/>
  <c r="BK40" i="21" s="1"/>
  <c r="BK350" i="21" s="1"/>
  <c r="BL40" i="21" s="1"/>
  <c r="BL350" i="21" s="1"/>
  <c r="BM40" i="21" s="1"/>
  <c r="BM350" i="21" s="1"/>
  <c r="BN40" i="21" s="1"/>
  <c r="BN350" i="21" s="1"/>
  <c r="BO40" i="21" s="1"/>
  <c r="BO350" i="21" s="1"/>
  <c r="BP40" i="21" s="1"/>
  <c r="BP350" i="21" s="1"/>
  <c r="BQ40" i="21" s="1"/>
  <c r="BQ350" i="21" s="1"/>
  <c r="BR40" i="21" s="1"/>
  <c r="BR350" i="21" s="1"/>
  <c r="BS40" i="21" s="1"/>
  <c r="BS350" i="21" s="1"/>
  <c r="BT40" i="21" s="1"/>
  <c r="BT350" i="21" s="1"/>
  <c r="BU40" i="21" s="1"/>
  <c r="BU350" i="21" s="1"/>
  <c r="BO260" i="21"/>
  <c r="BO269" i="21" s="1"/>
  <c r="BO270" i="21" s="1"/>
  <c r="AJ281" i="21"/>
  <c r="BC260" i="21"/>
  <c r="BC261" i="21" s="1"/>
  <c r="AT260" i="21"/>
  <c r="AT261" i="21" s="1"/>
  <c r="AO260" i="21"/>
  <c r="AO269" i="21" s="1"/>
  <c r="AO270" i="21" s="1"/>
  <c r="AY260" i="21"/>
  <c r="AY261" i="21" s="1"/>
  <c r="AQ260" i="21"/>
  <c r="AQ261" i="21" s="1"/>
  <c r="BM260" i="21"/>
  <c r="BM261" i="21" s="1"/>
  <c r="BK260" i="21"/>
  <c r="BK261" i="21" s="1"/>
  <c r="AR260" i="21"/>
  <c r="AR261" i="21" s="1"/>
  <c r="BR260" i="21"/>
  <c r="BR261" i="21" s="1"/>
  <c r="BG260" i="21"/>
  <c r="BG269" i="21" s="1"/>
  <c r="BG270" i="21" s="1"/>
  <c r="AU260" i="21"/>
  <c r="AU269" i="21" s="1"/>
  <c r="AU270" i="21" s="1"/>
  <c r="AV260" i="21"/>
  <c r="AV269" i="21" s="1"/>
  <c r="AV270" i="21" s="1"/>
  <c r="BN260" i="21"/>
  <c r="BN261" i="21" s="1"/>
  <c r="BU269" i="21"/>
  <c r="BU270" i="21" s="1"/>
  <c r="V242" i="21"/>
  <c r="AA397" i="21"/>
  <c r="AB87" i="21" s="1"/>
  <c r="AA253" i="21"/>
  <c r="AC400" i="21"/>
  <c r="AD90" i="21" s="1"/>
  <c r="AC89" i="21"/>
  <c r="AA396" i="21"/>
  <c r="AB86" i="21" s="1"/>
  <c r="AB396" i="21" s="1"/>
  <c r="AC86" i="21" s="1"/>
  <c r="AC396" i="21" s="1"/>
  <c r="AD86" i="21" s="1"/>
  <c r="AD396" i="21" s="1"/>
  <c r="AE86" i="21" s="1"/>
  <c r="AE396" i="21" s="1"/>
  <c r="AF86" i="21" s="1"/>
  <c r="AF396" i="21" s="1"/>
  <c r="AG86" i="21" s="1"/>
  <c r="AG396" i="21" s="1"/>
  <c r="AH86" i="21" s="1"/>
  <c r="AH396" i="21" s="1"/>
  <c r="AI86" i="21" s="1"/>
  <c r="AI396" i="21" s="1"/>
  <c r="AJ86" i="21" s="1"/>
  <c r="AJ396" i="21" s="1"/>
  <c r="AK86" i="21" s="1"/>
  <c r="AK396" i="21" s="1"/>
  <c r="AL86" i="21" s="1"/>
  <c r="AL396" i="21" s="1"/>
  <c r="AM86" i="21" s="1"/>
  <c r="AM396" i="21" s="1"/>
  <c r="AN86" i="21" s="1"/>
  <c r="AN396" i="21" s="1"/>
  <c r="AO86" i="21" s="1"/>
  <c r="AO396" i="21" s="1"/>
  <c r="AP86" i="21" s="1"/>
  <c r="AP396" i="21" s="1"/>
  <c r="AQ86" i="21" s="1"/>
  <c r="AQ396" i="21" s="1"/>
  <c r="AR86" i="21" s="1"/>
  <c r="AR396" i="21" s="1"/>
  <c r="AS86" i="21" s="1"/>
  <c r="AS396" i="21" s="1"/>
  <c r="AT86" i="21" s="1"/>
  <c r="AT396" i="21" s="1"/>
  <c r="AU86" i="21" s="1"/>
  <c r="AU396" i="21" s="1"/>
  <c r="AV86" i="21" s="1"/>
  <c r="AV396" i="21" s="1"/>
  <c r="AW86" i="21" s="1"/>
  <c r="AW396" i="21" s="1"/>
  <c r="AX86" i="21" s="1"/>
  <c r="AX396" i="21" s="1"/>
  <c r="AY86" i="21" s="1"/>
  <c r="AY396" i="21" s="1"/>
  <c r="AZ86" i="21" s="1"/>
  <c r="AA255" i="21"/>
  <c r="AG155" i="3"/>
  <c r="W285" i="21"/>
  <c r="W297" i="21"/>
  <c r="W218" i="21"/>
  <c r="W163" i="21"/>
  <c r="W258" i="21"/>
  <c r="W253" i="21"/>
  <c r="W157" i="21"/>
  <c r="W257" i="21"/>
  <c r="W189" i="21"/>
  <c r="W178" i="21"/>
  <c r="W216" i="21"/>
  <c r="W170" i="21"/>
  <c r="AB391" i="21" l="1"/>
  <c r="AC81" i="21" s="1"/>
  <c r="BF260" i="21"/>
  <c r="BF269" i="21" s="1"/>
  <c r="BF270" i="21" s="1"/>
  <c r="AB390" i="21"/>
  <c r="AC80" i="21" s="1"/>
  <c r="AW260" i="21"/>
  <c r="AW269" i="21" s="1"/>
  <c r="AW270" i="21" s="1"/>
  <c r="AB389" i="21"/>
  <c r="AC79" i="21" s="1"/>
  <c r="AB388" i="21"/>
  <c r="AC78" i="21" s="1"/>
  <c r="AB387" i="21"/>
  <c r="AC77" i="21" s="1"/>
  <c r="AB384" i="21"/>
  <c r="AC74" i="21" s="1"/>
  <c r="AB386" i="21"/>
  <c r="AC76" i="21" s="1"/>
  <c r="AB385" i="21"/>
  <c r="AB383" i="21"/>
  <c r="AC73" i="21" s="1"/>
  <c r="AB371" i="21"/>
  <c r="AC61" i="21" s="1"/>
  <c r="AA15" i="21"/>
  <c r="Z319" i="21"/>
  <c r="Z318" i="21" s="1"/>
  <c r="AV302" i="21"/>
  <c r="AV311" i="21" s="1"/>
  <c r="BI302" i="21"/>
  <c r="BI303" i="21" s="1"/>
  <c r="BT260" i="21"/>
  <c r="BT261" i="21" s="1"/>
  <c r="AZ260" i="21"/>
  <c r="AZ269" i="21" s="1"/>
  <c r="AZ270" i="21" s="1"/>
  <c r="BL260" i="21"/>
  <c r="BL269" i="21" s="1"/>
  <c r="BL270" i="21" s="1"/>
  <c r="AQ302" i="21"/>
  <c r="AQ303" i="21" s="1"/>
  <c r="BR302" i="21"/>
  <c r="BR303" i="21" s="1"/>
  <c r="AU302" i="21"/>
  <c r="AU311" i="21" s="1"/>
  <c r="AU312" i="21" s="1"/>
  <c r="AL302" i="21"/>
  <c r="AL303" i="21" s="1"/>
  <c r="AY302" i="21"/>
  <c r="AY311" i="21" s="1"/>
  <c r="AF260" i="21"/>
  <c r="AF269" i="21" s="1"/>
  <c r="BF302" i="21"/>
  <c r="BF311" i="21" s="1"/>
  <c r="BN302" i="21"/>
  <c r="BN303" i="21" s="1"/>
  <c r="AW302" i="21"/>
  <c r="AW311" i="21" s="1"/>
  <c r="BS302" i="21"/>
  <c r="BS311" i="21" s="1"/>
  <c r="AK302" i="21"/>
  <c r="AK303" i="21" s="1"/>
  <c r="AC302" i="21"/>
  <c r="AC311" i="21" s="1"/>
  <c r="BQ302" i="21"/>
  <c r="BQ303" i="21" s="1"/>
  <c r="BQ260" i="21"/>
  <c r="BQ261" i="21" s="1"/>
  <c r="BO302" i="21"/>
  <c r="BO311" i="21" s="1"/>
  <c r="BL302" i="21"/>
  <c r="BL311" i="21" s="1"/>
  <c r="AG302" i="21"/>
  <c r="AG311" i="21" s="1"/>
  <c r="BA302" i="21"/>
  <c r="BA311" i="21" s="1"/>
  <c r="AX302" i="21"/>
  <c r="AX311" i="21" s="1"/>
  <c r="AH302" i="21"/>
  <c r="AH303" i="21" s="1"/>
  <c r="AL260" i="21"/>
  <c r="AL269" i="21" s="1"/>
  <c r="AL270" i="21" s="1"/>
  <c r="AO302" i="21"/>
  <c r="AO303" i="21" s="1"/>
  <c r="V285" i="21"/>
  <c r="BT302" i="21"/>
  <c r="BT311" i="21" s="1"/>
  <c r="BU302" i="21"/>
  <c r="BU311" i="21" s="1"/>
  <c r="BU312" i="21" s="1"/>
  <c r="AS302" i="21"/>
  <c r="AS311" i="21" s="1"/>
  <c r="AU232" i="21"/>
  <c r="AU233" i="21" s="1"/>
  <c r="BJ302" i="21"/>
  <c r="BJ303" i="21" s="1"/>
  <c r="AI302" i="21"/>
  <c r="AI311" i="21" s="1"/>
  <c r="BS260" i="21"/>
  <c r="BS261" i="21" s="1"/>
  <c r="AS260" i="21"/>
  <c r="AS261" i="21" s="1"/>
  <c r="AE260" i="21"/>
  <c r="AE269" i="21" s="1"/>
  <c r="AN260" i="21"/>
  <c r="AN261" i="21" s="1"/>
  <c r="BP302" i="21"/>
  <c r="BP311" i="21" s="1"/>
  <c r="BG302" i="21"/>
  <c r="BG311" i="21" s="1"/>
  <c r="BG312" i="21" s="1"/>
  <c r="BP260" i="21"/>
  <c r="BP269" i="21" s="1"/>
  <c r="BP270" i="21" s="1"/>
  <c r="AG260" i="21"/>
  <c r="AG269" i="21" s="1"/>
  <c r="AB302" i="21"/>
  <c r="AB311" i="21" s="1"/>
  <c r="AE302" i="21"/>
  <c r="AE311" i="21" s="1"/>
  <c r="BJ260" i="21"/>
  <c r="BJ261" i="21" s="1"/>
  <c r="AZ302" i="21"/>
  <c r="AZ303" i="21" s="1"/>
  <c r="AD260" i="21"/>
  <c r="AD269" i="21" s="1"/>
  <c r="BO232" i="21"/>
  <c r="BO233" i="21" s="1"/>
  <c r="BR232" i="21"/>
  <c r="BR233" i="21" s="1"/>
  <c r="AN302" i="21"/>
  <c r="AN311" i="21" s="1"/>
  <c r="AM302" i="21"/>
  <c r="AM303" i="21" s="1"/>
  <c r="BH302" i="21"/>
  <c r="BH311" i="21" s="1"/>
  <c r="BH312" i="21" s="1"/>
  <c r="BC302" i="21"/>
  <c r="BC311" i="21" s="1"/>
  <c r="AT302" i="21"/>
  <c r="AT311" i="21" s="1"/>
  <c r="AX260" i="21"/>
  <c r="AX261" i="21" s="1"/>
  <c r="AJ260" i="21"/>
  <c r="AJ269" i="21" s="1"/>
  <c r="AJ270" i="21" s="1"/>
  <c r="AF302" i="21"/>
  <c r="AF311" i="21" s="1"/>
  <c r="AJ302" i="21"/>
  <c r="AJ311" i="21" s="1"/>
  <c r="AI260" i="21"/>
  <c r="AI261" i="21" s="1"/>
  <c r="AR302" i="21"/>
  <c r="AR311" i="21" s="1"/>
  <c r="AP302" i="21"/>
  <c r="AP303" i="21" s="1"/>
  <c r="BB302" i="21"/>
  <c r="BB311" i="21" s="1"/>
  <c r="BB232" i="21"/>
  <c r="BB233" i="21" s="1"/>
  <c r="BF232" i="21"/>
  <c r="BF233" i="21" s="1"/>
  <c r="AJ232" i="21"/>
  <c r="AJ233" i="21" s="1"/>
  <c r="BN232" i="21"/>
  <c r="BN233" i="21" s="1"/>
  <c r="AH281" i="21"/>
  <c r="AD302" i="21"/>
  <c r="AD311" i="21" s="1"/>
  <c r="AI232" i="21"/>
  <c r="AI233" i="21" s="1"/>
  <c r="AV232" i="21"/>
  <c r="AV233" i="21" s="1"/>
  <c r="BM302" i="21"/>
  <c r="BM311" i="21" s="1"/>
  <c r="BH260" i="21"/>
  <c r="BH261" i="21" s="1"/>
  <c r="BH232" i="21"/>
  <c r="BH233" i="21" s="1"/>
  <c r="BE260" i="21"/>
  <c r="BE261" i="21" s="1"/>
  <c r="AP260" i="21"/>
  <c r="AP269" i="21" s="1"/>
  <c r="AP270" i="21" s="1"/>
  <c r="BE302" i="21"/>
  <c r="BE303" i="21" s="1"/>
  <c r="BI232" i="21"/>
  <c r="BI233" i="21" s="1"/>
  <c r="AM260" i="21"/>
  <c r="AM261" i="21" s="1"/>
  <c r="BD302" i="21"/>
  <c r="BD303" i="21" s="1"/>
  <c r="BK302" i="21"/>
  <c r="BK311" i="21" s="1"/>
  <c r="AH260" i="21"/>
  <c r="AH269" i="21" s="1"/>
  <c r="AH270" i="21" s="1"/>
  <c r="BU232" i="21"/>
  <c r="BU233" i="21" s="1"/>
  <c r="BT224" i="21"/>
  <c r="BT232" i="21"/>
  <c r="BT233" i="21" s="1"/>
  <c r="BG232" i="21"/>
  <c r="BG233" i="21" s="1"/>
  <c r="BP232" i="21"/>
  <c r="BP233" i="21" s="1"/>
  <c r="AP232" i="21"/>
  <c r="AP233" i="21" s="1"/>
  <c r="AL224" i="21"/>
  <c r="AL232" i="21"/>
  <c r="AL233" i="21" s="1"/>
  <c r="AB260" i="21"/>
  <c r="AB269" i="21" s="1"/>
  <c r="AW232" i="21"/>
  <c r="AW233" i="21" s="1"/>
  <c r="AK260" i="21"/>
  <c r="AK269" i="21" s="1"/>
  <c r="AK270" i="21" s="1"/>
  <c r="AK224" i="21"/>
  <c r="AK232" i="21"/>
  <c r="AK233" i="21" s="1"/>
  <c r="BQ232" i="21"/>
  <c r="BQ233" i="21" s="1"/>
  <c r="BD232" i="21"/>
  <c r="BD233" i="21" s="1"/>
  <c r="AQ232" i="21"/>
  <c r="AQ233" i="21" s="1"/>
  <c r="AT232" i="21"/>
  <c r="AT233" i="21" s="1"/>
  <c r="AN224" i="21"/>
  <c r="AN232" i="21"/>
  <c r="AN233" i="21" s="1"/>
  <c r="AZ232" i="21"/>
  <c r="AZ233" i="21" s="1"/>
  <c r="AH232" i="21"/>
  <c r="AH233" i="21" s="1"/>
  <c r="BL232" i="21"/>
  <c r="BL233" i="21" s="1"/>
  <c r="BC232" i="21"/>
  <c r="BC233" i="21" s="1"/>
  <c r="BE224" i="21"/>
  <c r="BE232" i="21"/>
  <c r="BE233" i="21" s="1"/>
  <c r="BK232" i="21"/>
  <c r="BK233" i="21" s="1"/>
  <c r="AB223" i="21"/>
  <c r="BA260" i="21"/>
  <c r="BA269" i="21" s="1"/>
  <c r="BA270" i="21" s="1"/>
  <c r="BA232" i="21"/>
  <c r="BA233" i="21" s="1"/>
  <c r="AA372" i="21"/>
  <c r="AB62" i="21" s="1"/>
  <c r="AB372" i="21" s="1"/>
  <c r="AC62" i="21" s="1"/>
  <c r="BS232" i="21"/>
  <c r="BS233" i="21" s="1"/>
  <c r="AA333" i="21"/>
  <c r="AZ396" i="21"/>
  <c r="BA86" i="21" s="1"/>
  <c r="BA396" i="21" s="1"/>
  <c r="BB86" i="21" s="1"/>
  <c r="BB396" i="21" s="1"/>
  <c r="BC86" i="21" s="1"/>
  <c r="BC396" i="21" s="1"/>
  <c r="BD86" i="21" s="1"/>
  <c r="BD396" i="21" s="1"/>
  <c r="BE86" i="21" s="1"/>
  <c r="BE396" i="21" s="1"/>
  <c r="BF86" i="21" s="1"/>
  <c r="BF396" i="21" s="1"/>
  <c r="BG86" i="21" s="1"/>
  <c r="BG396" i="21" s="1"/>
  <c r="BH86" i="21" s="1"/>
  <c r="BH396" i="21" s="1"/>
  <c r="BI86" i="21" s="1"/>
  <c r="BI396" i="21" s="1"/>
  <c r="BJ86" i="21" s="1"/>
  <c r="BJ396" i="21" s="1"/>
  <c r="BK86" i="21" s="1"/>
  <c r="BK396" i="21" s="1"/>
  <c r="BL86" i="21" s="1"/>
  <c r="BL396" i="21" s="1"/>
  <c r="BM86" i="21" s="1"/>
  <c r="BM396" i="21" s="1"/>
  <c r="BN86" i="21" s="1"/>
  <c r="BN396" i="21" s="1"/>
  <c r="BO86" i="21" s="1"/>
  <c r="BO396" i="21" s="1"/>
  <c r="BP86" i="21" s="1"/>
  <c r="BP396" i="21" s="1"/>
  <c r="BQ86" i="21" s="1"/>
  <c r="BQ396" i="21" s="1"/>
  <c r="BR86" i="21" s="1"/>
  <c r="BR396" i="21" s="1"/>
  <c r="BS86" i="21" s="1"/>
  <c r="BS396" i="21" s="1"/>
  <c r="BT86" i="21" s="1"/>
  <c r="BT396" i="21" s="1"/>
  <c r="BU86" i="21" s="1"/>
  <c r="BU396" i="21" s="1"/>
  <c r="BJ232" i="21"/>
  <c r="BJ233" i="21" s="1"/>
  <c r="AY232" i="21"/>
  <c r="AY233" i="21" s="1"/>
  <c r="V297" i="21"/>
  <c r="AM224" i="21"/>
  <c r="AM232" i="21"/>
  <c r="AM233" i="21" s="1"/>
  <c r="AA302" i="21"/>
  <c r="AA359" i="21"/>
  <c r="V218" i="21"/>
  <c r="AS232" i="21"/>
  <c r="AS233" i="21" s="1"/>
  <c r="AX232" i="21"/>
  <c r="AX233" i="21" s="1"/>
  <c r="AR232" i="21"/>
  <c r="AR233" i="21" s="1"/>
  <c r="BM232" i="21"/>
  <c r="BM233" i="21" s="1"/>
  <c r="V170" i="21"/>
  <c r="V216" i="21"/>
  <c r="W217" i="21"/>
  <c r="V178" i="21"/>
  <c r="V189" i="21"/>
  <c r="V157" i="21"/>
  <c r="V163" i="21"/>
  <c r="AO232" i="21"/>
  <c r="AB31" i="21"/>
  <c r="AA340" i="21"/>
  <c r="AB72" i="21"/>
  <c r="AB23" i="21"/>
  <c r="AA382" i="21"/>
  <c r="AB17" i="21"/>
  <c r="AA326" i="21"/>
  <c r="AZ281" i="21"/>
  <c r="AC255" i="21"/>
  <c r="AC281" i="21"/>
  <c r="AB333" i="21"/>
  <c r="AB39" i="21"/>
  <c r="AA348" i="21"/>
  <c r="BO261" i="21"/>
  <c r="AQ269" i="21"/>
  <c r="AQ270" i="21" s="1"/>
  <c r="BF261" i="21"/>
  <c r="BC269" i="21"/>
  <c r="BC270" i="21" s="1"/>
  <c r="AO261" i="21"/>
  <c r="BM269" i="21"/>
  <c r="BM270" i="21" s="1"/>
  <c r="AY269" i="21"/>
  <c r="AY270" i="21" s="1"/>
  <c r="AT269" i="21"/>
  <c r="AT270" i="21" s="1"/>
  <c r="BI261" i="21"/>
  <c r="BK269" i="21"/>
  <c r="BK270" i="21" s="1"/>
  <c r="AR269" i="21"/>
  <c r="AR270" i="21" s="1"/>
  <c r="BR269" i="21"/>
  <c r="BR270" i="21" s="1"/>
  <c r="BB269" i="21"/>
  <c r="BB270" i="21" s="1"/>
  <c r="BG261" i="21"/>
  <c r="AU261" i="21"/>
  <c r="AV261" i="21"/>
  <c r="BD261" i="21"/>
  <c r="BN269" i="21"/>
  <c r="BN270" i="21" s="1"/>
  <c r="V253" i="21"/>
  <c r="W254" i="21"/>
  <c r="AA260" i="21"/>
  <c r="AB84" i="21"/>
  <c r="AB397" i="21"/>
  <c r="AC87" i="21" s="1"/>
  <c r="AB360" i="21"/>
  <c r="AB49" i="21"/>
  <c r="AD400" i="21"/>
  <c r="AE90" i="21" s="1"/>
  <c r="AD89" i="21"/>
  <c r="AH155" i="3"/>
  <c r="AC23" i="21"/>
  <c r="AC334" i="21"/>
  <c r="AB60" i="21"/>
  <c r="AB370" i="21" s="1"/>
  <c r="W296" i="21"/>
  <c r="W223" i="21"/>
  <c r="W255" i="21"/>
  <c r="AC391" i="21" l="1"/>
  <c r="AD81" i="21" s="1"/>
  <c r="AC390" i="21"/>
  <c r="AD80" i="21" s="1"/>
  <c r="AW261" i="21"/>
  <c r="AC389" i="21"/>
  <c r="AD79" i="21" s="1"/>
  <c r="AC388" i="21"/>
  <c r="AD78" i="21" s="1"/>
  <c r="AC387" i="21"/>
  <c r="AD77" i="21" s="1"/>
  <c r="AB382" i="21"/>
  <c r="AC384" i="21"/>
  <c r="AC386" i="21"/>
  <c r="AD76" i="21" s="1"/>
  <c r="AC383" i="21"/>
  <c r="AD73" i="21" s="1"/>
  <c r="AD383" i="21" s="1"/>
  <c r="AC75" i="21"/>
  <c r="AC72" i="21" s="1"/>
  <c r="BT269" i="21"/>
  <c r="BT270" i="21" s="1"/>
  <c r="AC371" i="21"/>
  <c r="AD61" i="21" s="1"/>
  <c r="AA9" i="21"/>
  <c r="AA8" i="21" s="1"/>
  <c r="AA325" i="21"/>
  <c r="AB15" i="21" s="1"/>
  <c r="AB325" i="21" s="1"/>
  <c r="BQ269" i="21"/>
  <c r="BQ270" i="21" s="1"/>
  <c r="AV303" i="21"/>
  <c r="BI311" i="21"/>
  <c r="BI312" i="21" s="1"/>
  <c r="AL311" i="21"/>
  <c r="AL312" i="21" s="1"/>
  <c r="BS303" i="21"/>
  <c r="AZ261" i="21"/>
  <c r="AX303" i="21"/>
  <c r="AH311" i="21"/>
  <c r="AH312" i="21" s="1"/>
  <c r="BJ311" i="21"/>
  <c r="BJ312" i="21" s="1"/>
  <c r="AO311" i="21"/>
  <c r="AO312" i="21" s="1"/>
  <c r="BL261" i="21"/>
  <c r="AU303" i="21"/>
  <c r="AK311" i="21"/>
  <c r="AK312" i="21" s="1"/>
  <c r="AQ311" i="21"/>
  <c r="AQ312" i="21" s="1"/>
  <c r="BR311" i="21"/>
  <c r="BR312" i="21" s="1"/>
  <c r="BQ311" i="21"/>
  <c r="BQ312" i="21" s="1"/>
  <c r="AY303" i="21"/>
  <c r="BS269" i="21"/>
  <c r="BS270" i="21" s="1"/>
  <c r="BF303" i="21"/>
  <c r="BO303" i="21"/>
  <c r="BL303" i="21"/>
  <c r="BN311" i="21"/>
  <c r="BN312" i="21" s="1"/>
  <c r="AW303" i="21"/>
  <c r="AS269" i="21"/>
  <c r="AS270" i="21" s="1"/>
  <c r="BT303" i="21"/>
  <c r="BC303" i="21"/>
  <c r="BJ269" i="21"/>
  <c r="BJ270" i="21" s="1"/>
  <c r="BA303" i="21"/>
  <c r="AN269" i="21"/>
  <c r="AN270" i="21" s="1"/>
  <c r="BP261" i="21"/>
  <c r="AI303" i="21"/>
  <c r="BG303" i="21"/>
  <c r="AL261" i="21"/>
  <c r="AZ311" i="21"/>
  <c r="AZ312" i="21" s="1"/>
  <c r="BU303" i="21"/>
  <c r="V296" i="21"/>
  <c r="AS303" i="21"/>
  <c r="Z302" i="21"/>
  <c r="BD311" i="21"/>
  <c r="BD312" i="21" s="1"/>
  <c r="BP303" i="21"/>
  <c r="AX269" i="21"/>
  <c r="AX270" i="21" s="1"/>
  <c r="AP311" i="21"/>
  <c r="AP312" i="21" s="1"/>
  <c r="AN303" i="21"/>
  <c r="BH269" i="21"/>
  <c r="BH270" i="21" s="1"/>
  <c r="AM311" i="21"/>
  <c r="AM312" i="21" s="1"/>
  <c r="BE269" i="21"/>
  <c r="BE270" i="21" s="1"/>
  <c r="AI269" i="21"/>
  <c r="AI270" i="21" s="1"/>
  <c r="BH303" i="21"/>
  <c r="BB303" i="21"/>
  <c r="AT303" i="21"/>
  <c r="BE311" i="21"/>
  <c r="BE312" i="21" s="1"/>
  <c r="AJ261" i="21"/>
  <c r="AH261" i="21"/>
  <c r="AJ303" i="21"/>
  <c r="BK303" i="21"/>
  <c r="AR303" i="21"/>
  <c r="AP261" i="21"/>
  <c r="BM303" i="21"/>
  <c r="AM269" i="21"/>
  <c r="AM270" i="21" s="1"/>
  <c r="AK261" i="21"/>
  <c r="BA261" i="21"/>
  <c r="V223" i="21"/>
  <c r="W224" i="21"/>
  <c r="AC372" i="21"/>
  <c r="AD62" i="21" s="1"/>
  <c r="AD372" i="21" s="1"/>
  <c r="AE62" i="21" s="1"/>
  <c r="AE372" i="21" s="1"/>
  <c r="AF62" i="21" s="1"/>
  <c r="AF372" i="21" s="1"/>
  <c r="AG62" i="21" s="1"/>
  <c r="AG372" i="21" s="1"/>
  <c r="AH62" i="21" s="1"/>
  <c r="AH372" i="21" s="1"/>
  <c r="AI62" i="21" s="1"/>
  <c r="AI372" i="21" s="1"/>
  <c r="AJ62" i="21" s="1"/>
  <c r="AJ372" i="21" s="1"/>
  <c r="AK62" i="21" s="1"/>
  <c r="AK372" i="21" s="1"/>
  <c r="AL62" i="21" s="1"/>
  <c r="AL372" i="21" s="1"/>
  <c r="AM62" i="21" s="1"/>
  <c r="AM372" i="21" s="1"/>
  <c r="AN62" i="21" s="1"/>
  <c r="AN372" i="21" s="1"/>
  <c r="AO62" i="21" s="1"/>
  <c r="AO372" i="21" s="1"/>
  <c r="AP62" i="21" s="1"/>
  <c r="AP372" i="21" s="1"/>
  <c r="AQ62" i="21" s="1"/>
  <c r="AQ372" i="21" s="1"/>
  <c r="AR62" i="21" s="1"/>
  <c r="AR372" i="21" s="1"/>
  <c r="AS62" i="21" s="1"/>
  <c r="AS372" i="21" s="1"/>
  <c r="AT62" i="21" s="1"/>
  <c r="AT372" i="21" s="1"/>
  <c r="AU62" i="21" s="1"/>
  <c r="AU372" i="21" s="1"/>
  <c r="AV62" i="21" s="1"/>
  <c r="AV372" i="21" s="1"/>
  <c r="AW62" i="21" s="1"/>
  <c r="AW372" i="21" s="1"/>
  <c r="AX62" i="21" s="1"/>
  <c r="AX372" i="21" s="1"/>
  <c r="AY62" i="21" s="1"/>
  <c r="AY372" i="21" s="1"/>
  <c r="AZ62" i="21" s="1"/>
  <c r="AZ372" i="21" s="1"/>
  <c r="BA62" i="21" s="1"/>
  <c r="BA372" i="21" s="1"/>
  <c r="BB62" i="21" s="1"/>
  <c r="BB372" i="21" s="1"/>
  <c r="BC62" i="21" s="1"/>
  <c r="BC372" i="21" s="1"/>
  <c r="BD62" i="21" s="1"/>
  <c r="BD372" i="21" s="1"/>
  <c r="BE62" i="21" s="1"/>
  <c r="BE372" i="21" s="1"/>
  <c r="BF62" i="21" s="1"/>
  <c r="BF372" i="21" s="1"/>
  <c r="BG62" i="21" s="1"/>
  <c r="BG372" i="21" s="1"/>
  <c r="BH62" i="21" s="1"/>
  <c r="BH372" i="21" s="1"/>
  <c r="BI62" i="21" s="1"/>
  <c r="BI372" i="21" s="1"/>
  <c r="BJ62" i="21" s="1"/>
  <c r="BJ372" i="21" s="1"/>
  <c r="BK62" i="21" s="1"/>
  <c r="BK372" i="21" s="1"/>
  <c r="BL62" i="21" s="1"/>
  <c r="BL372" i="21" s="1"/>
  <c r="BM62" i="21" s="1"/>
  <c r="BM372" i="21" s="1"/>
  <c r="BN62" i="21" s="1"/>
  <c r="BN372" i="21" s="1"/>
  <c r="BO62" i="21" s="1"/>
  <c r="BO372" i="21" s="1"/>
  <c r="BP62" i="21" s="1"/>
  <c r="BP372" i="21" s="1"/>
  <c r="BQ62" i="21" s="1"/>
  <c r="BQ372" i="21" s="1"/>
  <c r="BR62" i="21" s="1"/>
  <c r="BR372" i="21" s="1"/>
  <c r="BS62" i="21" s="1"/>
  <c r="BS372" i="21" s="1"/>
  <c r="BT62" i="21" s="1"/>
  <c r="BT372" i="21" s="1"/>
  <c r="BU62" i="21" s="1"/>
  <c r="BU372" i="21" s="1"/>
  <c r="AB232" i="21"/>
  <c r="AA332" i="21"/>
  <c r="AS312" i="21"/>
  <c r="AV312" i="21"/>
  <c r="BM312" i="21"/>
  <c r="BF312" i="21"/>
  <c r="BB312" i="21"/>
  <c r="BO312" i="21"/>
  <c r="BT312" i="21"/>
  <c r="AJ312" i="21"/>
  <c r="BA312" i="21"/>
  <c r="BS312" i="21"/>
  <c r="AX312" i="21"/>
  <c r="BK312" i="21"/>
  <c r="BP312" i="21"/>
  <c r="AT312" i="21"/>
  <c r="AR312" i="21"/>
  <c r="BC312" i="21"/>
  <c r="AW312" i="21"/>
  <c r="AN312" i="21"/>
  <c r="BL312" i="21"/>
  <c r="AA311" i="21"/>
  <c r="AI312" i="21"/>
  <c r="AY312" i="21"/>
  <c r="V255" i="21"/>
  <c r="AC260" i="21"/>
  <c r="AB38" i="21"/>
  <c r="AB349" i="21"/>
  <c r="AB16" i="21"/>
  <c r="AB327" i="21"/>
  <c r="AO233" i="21"/>
  <c r="AB341" i="21"/>
  <c r="AB30" i="21"/>
  <c r="AA269" i="21"/>
  <c r="AC50" i="21"/>
  <c r="AB359" i="21"/>
  <c r="AC84" i="21"/>
  <c r="AC397" i="21"/>
  <c r="AD87" i="21" s="1"/>
  <c r="AE400" i="21"/>
  <c r="AF90" i="21" s="1"/>
  <c r="AE89" i="21"/>
  <c r="AI155" i="3"/>
  <c r="AC333" i="21"/>
  <c r="AD24" i="21"/>
  <c r="W302" i="21"/>
  <c r="W232" i="21"/>
  <c r="W260" i="21"/>
  <c r="AD391" i="21" l="1"/>
  <c r="AE81" i="21" s="1"/>
  <c r="AD390" i="21"/>
  <c r="AE80" i="21" s="1"/>
  <c r="AD389" i="21"/>
  <c r="AE79" i="21" s="1"/>
  <c r="AD388" i="21"/>
  <c r="AE78" i="21" s="1"/>
  <c r="AD387" i="21"/>
  <c r="AE77" i="21" s="1"/>
  <c r="AD386" i="21"/>
  <c r="AE76" i="21" s="1"/>
  <c r="AD74" i="21"/>
  <c r="AC385" i="21"/>
  <c r="AC382" i="21" s="1"/>
  <c r="AD371" i="21"/>
  <c r="AE61" i="21" s="1"/>
  <c r="V302" i="21"/>
  <c r="W303" i="21"/>
  <c r="Z311" i="21"/>
  <c r="W233" i="21"/>
  <c r="V232" i="21"/>
  <c r="AB22" i="21"/>
  <c r="V260" i="21"/>
  <c r="W261" i="21"/>
  <c r="AB326" i="21"/>
  <c r="AC15" i="21" s="1"/>
  <c r="AC325" i="21" s="1"/>
  <c r="AC17" i="21"/>
  <c r="AB348" i="21"/>
  <c r="AC39" i="21"/>
  <c r="AC269" i="21"/>
  <c r="AB340" i="21"/>
  <c r="AC31" i="21"/>
  <c r="AF400" i="21"/>
  <c r="AG90" i="21" s="1"/>
  <c r="AF89" i="21"/>
  <c r="AC49" i="21"/>
  <c r="AC360" i="21"/>
  <c r="AD84" i="21"/>
  <c r="AD397" i="21"/>
  <c r="AE87" i="21" s="1"/>
  <c r="AC60" i="21"/>
  <c r="AC370" i="21" s="1"/>
  <c r="AJ155" i="3"/>
  <c r="AD23" i="21"/>
  <c r="AD334" i="21"/>
  <c r="W311" i="21"/>
  <c r="W269" i="21"/>
  <c r="AF81" i="21" l="1"/>
  <c r="AE391" i="21"/>
  <c r="AE390" i="21"/>
  <c r="AF80" i="21" s="1"/>
  <c r="AE389" i="21"/>
  <c r="AF79" i="21" s="1"/>
  <c r="AE388" i="21"/>
  <c r="AF78" i="21" s="1"/>
  <c r="AE387" i="21"/>
  <c r="AF77" i="21" s="1"/>
  <c r="AE386" i="21"/>
  <c r="AF76" i="21" s="1"/>
  <c r="AD75" i="21"/>
  <c r="AD384" i="21"/>
  <c r="AE371" i="21"/>
  <c r="AF61" i="21" s="1"/>
  <c r="V311" i="21"/>
  <c r="W312" i="21"/>
  <c r="Z314" i="21"/>
  <c r="AB332" i="21"/>
  <c r="W270" i="21"/>
  <c r="V269" i="21"/>
  <c r="AC327" i="21"/>
  <c r="AC16" i="21"/>
  <c r="AC341" i="21"/>
  <c r="AC30" i="21"/>
  <c r="AC349" i="21"/>
  <c r="AC38" i="21"/>
  <c r="AE84" i="21"/>
  <c r="AE397" i="21"/>
  <c r="AF87" i="21" s="1"/>
  <c r="AD50" i="21"/>
  <c r="AC359" i="21"/>
  <c r="AG400" i="21"/>
  <c r="AH90" i="21" s="1"/>
  <c r="AG89" i="2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AD333" i="21"/>
  <c r="AE24" i="21"/>
  <c r="AE73" i="21"/>
  <c r="AE383" i="21" s="1"/>
  <c r="W155" i="3"/>
  <c r="AF391" i="21" l="1"/>
  <c r="AG81" i="21" s="1"/>
  <c r="AF390" i="21"/>
  <c r="AG80" i="21" s="1"/>
  <c r="AF389" i="21"/>
  <c r="AG79" i="21" s="1"/>
  <c r="AF388" i="21"/>
  <c r="AG78" i="21" s="1"/>
  <c r="AF387" i="21"/>
  <c r="AG77" i="21" s="1"/>
  <c r="AF386" i="21"/>
  <c r="AG76" i="21" s="1"/>
  <c r="AE74" i="21"/>
  <c r="AD385" i="21"/>
  <c r="AD382" i="21" s="1"/>
  <c r="AD72" i="21"/>
  <c r="AF371" i="21"/>
  <c r="AG61" i="21" s="1"/>
  <c r="AD39" i="21"/>
  <c r="AC348" i="21"/>
  <c r="AC22" i="21"/>
  <c r="AC340" i="21"/>
  <c r="AD31" i="21"/>
  <c r="AC326" i="21"/>
  <c r="AD15" i="21" s="1"/>
  <c r="AD325" i="21" s="1"/>
  <c r="AD17" i="21"/>
  <c r="AF397" i="21"/>
  <c r="AG87" i="21" s="1"/>
  <c r="AF84" i="21"/>
  <c r="AH400" i="21"/>
  <c r="AI90" i="21" s="1"/>
  <c r="AH89" i="21"/>
  <c r="AD360" i="21"/>
  <c r="AD49" i="21"/>
  <c r="AD60" i="21"/>
  <c r="AD370" i="21" s="1"/>
  <c r="AE60" i="21" s="1"/>
  <c r="AE370" i="21" s="1"/>
  <c r="AF60" i="21" s="1"/>
  <c r="AF370" i="21" s="1"/>
  <c r="AG60" i="21" s="1"/>
  <c r="AG370" i="21" s="1"/>
  <c r="AE23" i="21"/>
  <c r="AE334" i="21"/>
  <c r="AG391" i="21" l="1"/>
  <c r="AH81" i="21" s="1"/>
  <c r="AG390" i="21"/>
  <c r="AH80" i="21" s="1"/>
  <c r="AG389" i="21"/>
  <c r="AH79" i="21" s="1"/>
  <c r="AG388" i="21"/>
  <c r="AH78" i="21" s="1"/>
  <c r="AG387" i="21"/>
  <c r="AH77" i="21" s="1"/>
  <c r="AG386" i="21"/>
  <c r="AH76" i="21" s="1"/>
  <c r="AE75" i="21"/>
  <c r="AE384" i="21"/>
  <c r="AF74" i="21" s="1"/>
  <c r="AG371" i="21"/>
  <c r="AH61" i="21" s="1"/>
  <c r="AC332" i="21"/>
  <c r="AD16" i="21"/>
  <c r="AD327" i="21"/>
  <c r="AD38" i="21"/>
  <c r="AD349" i="21"/>
  <c r="AD341" i="21"/>
  <c r="AD30" i="21"/>
  <c r="AD359" i="21"/>
  <c r="AE50" i="21"/>
  <c r="AI400" i="21"/>
  <c r="AJ90" i="21" s="1"/>
  <c r="AI89" i="21"/>
  <c r="AG397" i="21"/>
  <c r="AH87" i="21" s="1"/>
  <c r="AG84" i="21"/>
  <c r="AF73" i="21"/>
  <c r="AF383" i="21" s="1"/>
  <c r="AE333" i="21"/>
  <c r="AF24" i="21"/>
  <c r="AH391" i="21" l="1"/>
  <c r="AI81" i="21" s="1"/>
  <c r="AH390" i="21"/>
  <c r="AI80" i="21" s="1"/>
  <c r="AH389" i="21"/>
  <c r="AI79" i="21" s="1"/>
  <c r="AH388" i="21"/>
  <c r="AI78" i="21" s="1"/>
  <c r="AH387" i="21"/>
  <c r="AI77" i="21" s="1"/>
  <c r="AF384" i="21"/>
  <c r="AG74" i="21" s="1"/>
  <c r="AH386" i="21"/>
  <c r="AI76" i="21" s="1"/>
  <c r="AE385" i="21"/>
  <c r="AE382" i="21" s="1"/>
  <c r="AE72" i="21"/>
  <c r="AH371" i="21"/>
  <c r="AI61" i="21" s="1"/>
  <c r="AD22" i="21"/>
  <c r="AE17" i="21"/>
  <c r="AD326" i="21"/>
  <c r="AE15" i="21" s="1"/>
  <c r="AE325" i="21" s="1"/>
  <c r="AD340" i="21"/>
  <c r="AE31" i="21"/>
  <c r="AE39" i="21"/>
  <c r="AD348" i="21"/>
  <c r="AH84" i="21"/>
  <c r="AH397" i="21"/>
  <c r="AI87" i="21" s="1"/>
  <c r="AJ400" i="21"/>
  <c r="AK90" i="21" s="1"/>
  <c r="AJ89" i="21"/>
  <c r="AE360" i="21"/>
  <c r="AE49" i="21"/>
  <c r="AF334" i="21"/>
  <c r="AF23" i="21"/>
  <c r="AI391" i="21" l="1"/>
  <c r="AJ81" i="21" s="1"/>
  <c r="AI390" i="21"/>
  <c r="AJ80" i="21" s="1"/>
  <c r="AI389" i="21"/>
  <c r="AJ79" i="21" s="1"/>
  <c r="AI388" i="21"/>
  <c r="AJ78" i="21" s="1"/>
  <c r="AI387" i="21"/>
  <c r="AJ77" i="21" s="1"/>
  <c r="AG384" i="21"/>
  <c r="AH74" i="21" s="1"/>
  <c r="AF75" i="21"/>
  <c r="AI386" i="21"/>
  <c r="AJ76" i="21" s="1"/>
  <c r="AI371" i="21"/>
  <c r="AJ61" i="21" s="1"/>
  <c r="AE327" i="21"/>
  <c r="AE16" i="21"/>
  <c r="AE349" i="21"/>
  <c r="AE38" i="21"/>
  <c r="AE341" i="21"/>
  <c r="AE30" i="21"/>
  <c r="AD332" i="21"/>
  <c r="AE359" i="21"/>
  <c r="AF50" i="21"/>
  <c r="AK400" i="21"/>
  <c r="AL90" i="21" s="1"/>
  <c r="AK89" i="21"/>
  <c r="AI84" i="21"/>
  <c r="AI397" i="21"/>
  <c r="AJ87" i="21" s="1"/>
  <c r="AG73" i="21"/>
  <c r="AG383" i="21" s="1"/>
  <c r="AF333" i="21"/>
  <c r="AG24" i="21"/>
  <c r="AJ391" i="21" l="1"/>
  <c r="AK81" i="21" s="1"/>
  <c r="AJ390" i="21"/>
  <c r="AK80" i="21" s="1"/>
  <c r="AJ389" i="21"/>
  <c r="AK79" i="21" s="1"/>
  <c r="AJ388" i="21"/>
  <c r="AK78" i="21" s="1"/>
  <c r="AJ387" i="21"/>
  <c r="AK77" i="21" s="1"/>
  <c r="AJ386" i="21"/>
  <c r="AK76" i="21" s="1"/>
  <c r="AF385" i="21"/>
  <c r="AF382" i="21" s="1"/>
  <c r="AF72" i="21"/>
  <c r="AH384" i="21"/>
  <c r="AI74" i="21" s="1"/>
  <c r="AJ371" i="21"/>
  <c r="AK61" i="21" s="1"/>
  <c r="AE326" i="21"/>
  <c r="AF15" i="21" s="1"/>
  <c r="AF325" i="21" s="1"/>
  <c r="AF17" i="21"/>
  <c r="AE22" i="21"/>
  <c r="AE340" i="21"/>
  <c r="AF31" i="21"/>
  <c r="AF39" i="21"/>
  <c r="AE348" i="21"/>
  <c r="AJ84" i="21"/>
  <c r="AJ397" i="21"/>
  <c r="AK87" i="21" s="1"/>
  <c r="AL400" i="21"/>
  <c r="AM90" i="21" s="1"/>
  <c r="AL89" i="21"/>
  <c r="AF49" i="21"/>
  <c r="AF360" i="21"/>
  <c r="AG334" i="21"/>
  <c r="AG23" i="21"/>
  <c r="AK391" i="21" l="1"/>
  <c r="AL81" i="21" s="1"/>
  <c r="AK390" i="21"/>
  <c r="AL80" i="21" s="1"/>
  <c r="AK389" i="21"/>
  <c r="AL79" i="21" s="1"/>
  <c r="AK388" i="21"/>
  <c r="AL78" i="21" s="1"/>
  <c r="AK387" i="21"/>
  <c r="AL77" i="21" s="1"/>
  <c r="AI384" i="21"/>
  <c r="AJ74" i="21" s="1"/>
  <c r="AG75" i="21"/>
  <c r="AK386" i="21"/>
  <c r="AL76" i="21" s="1"/>
  <c r="AK371" i="21"/>
  <c r="AL61" i="21" s="1"/>
  <c r="AF349" i="21"/>
  <c r="AF38" i="21"/>
  <c r="AE332" i="21"/>
  <c r="AF341" i="21"/>
  <c r="AF30" i="21"/>
  <c r="AF327" i="21"/>
  <c r="AF16" i="21"/>
  <c r="AM89" i="21"/>
  <c r="AM400" i="21"/>
  <c r="AN90" i="21" s="1"/>
  <c r="AK84" i="21"/>
  <c r="AK397" i="21"/>
  <c r="AL87" i="21" s="1"/>
  <c r="AG50" i="21"/>
  <c r="AF359" i="21"/>
  <c r="AG333" i="21"/>
  <c r="AH24" i="21"/>
  <c r="AH73" i="21"/>
  <c r="AH383" i="21" s="1"/>
  <c r="AL391" i="21" l="1"/>
  <c r="AM81" i="21" s="1"/>
  <c r="AL390" i="21"/>
  <c r="AM80" i="21" s="1"/>
  <c r="AL389" i="21"/>
  <c r="AM79" i="21" s="1"/>
  <c r="AL388" i="21"/>
  <c r="AM78" i="21" s="1"/>
  <c r="AL387" i="21"/>
  <c r="AM77" i="21" s="1"/>
  <c r="AL386" i="21"/>
  <c r="AM76" i="21" s="1"/>
  <c r="AG385" i="21"/>
  <c r="AG382" i="21" s="1"/>
  <c r="AG72" i="21"/>
  <c r="AJ384" i="21"/>
  <c r="AK74" i="21" s="1"/>
  <c r="AL371" i="21"/>
  <c r="AM61" i="21" s="1"/>
  <c r="AG17" i="21"/>
  <c r="AF326" i="21"/>
  <c r="AG15" i="21" s="1"/>
  <c r="AG325" i="21" s="1"/>
  <c r="AF22" i="21"/>
  <c r="AF340" i="21"/>
  <c r="AG31" i="21"/>
  <c r="AG39" i="21"/>
  <c r="AF348" i="21"/>
  <c r="AG360" i="21"/>
  <c r="AG49" i="21"/>
  <c r="AL84" i="21"/>
  <c r="AL397" i="21"/>
  <c r="AM87" i="21" s="1"/>
  <c r="AN89" i="21"/>
  <c r="AN400" i="21"/>
  <c r="AO90" i="21" s="1"/>
  <c r="AH334" i="21"/>
  <c r="AH23" i="21"/>
  <c r="AM391" i="21" l="1"/>
  <c r="AN81" i="21" s="1"/>
  <c r="AM390" i="21"/>
  <c r="AN80" i="21" s="1"/>
  <c r="AM389" i="21"/>
  <c r="AN79" i="21" s="1"/>
  <c r="AM388" i="21"/>
  <c r="AN78" i="21" s="1"/>
  <c r="AM387" i="21"/>
  <c r="AN77" i="21" s="1"/>
  <c r="AH75" i="21"/>
  <c r="AH72" i="21" s="1"/>
  <c r="AK384" i="21"/>
  <c r="AL74" i="21" s="1"/>
  <c r="AM386" i="21"/>
  <c r="AN76" i="21" s="1"/>
  <c r="AM371" i="21"/>
  <c r="AN61" i="21" s="1"/>
  <c r="AG341" i="21"/>
  <c r="AG30" i="21"/>
  <c r="AG349" i="21"/>
  <c r="AG38" i="21"/>
  <c r="AF332" i="21"/>
  <c r="AG327" i="21"/>
  <c r="AG16" i="21"/>
  <c r="AO89" i="21"/>
  <c r="AO400" i="21"/>
  <c r="AP90" i="21" s="1"/>
  <c r="AM84" i="21"/>
  <c r="AM397" i="21"/>
  <c r="AN87" i="21" s="1"/>
  <c r="AH50" i="21"/>
  <c r="AG359" i="21"/>
  <c r="AH333" i="21"/>
  <c r="AI24" i="21"/>
  <c r="AI73" i="21"/>
  <c r="AI383" i="21" s="1"/>
  <c r="AN391" i="21" l="1"/>
  <c r="AO81" i="21" s="1"/>
  <c r="AN390" i="21"/>
  <c r="AO80" i="21" s="1"/>
  <c r="AN389" i="21"/>
  <c r="AO79" i="21" s="1"/>
  <c r="AN388" i="21"/>
  <c r="AO78" i="21" s="1"/>
  <c r="AN387" i="21"/>
  <c r="AO77" i="21" s="1"/>
  <c r="AH385" i="21"/>
  <c r="AN386" i="21"/>
  <c r="AO76" i="21" s="1"/>
  <c r="AL384" i="21"/>
  <c r="AM74" i="21" s="1"/>
  <c r="AN371" i="21"/>
  <c r="AO61" i="21" s="1"/>
  <c r="AG22" i="21"/>
  <c r="AH17" i="21"/>
  <c r="AG326" i="21"/>
  <c r="AH15" i="21" s="1"/>
  <c r="AH325" i="21" s="1"/>
  <c r="AG348" i="21"/>
  <c r="AH39" i="21"/>
  <c r="AG340" i="21"/>
  <c r="AH31" i="21"/>
  <c r="AH49" i="21"/>
  <c r="AH360" i="21"/>
  <c r="AN84" i="21"/>
  <c r="AN397" i="21"/>
  <c r="AO87" i="21" s="1"/>
  <c r="AP400" i="21"/>
  <c r="AQ90" i="21" s="1"/>
  <c r="AP89" i="21"/>
  <c r="AI23" i="21"/>
  <c r="AI334" i="21"/>
  <c r="AH60" i="21"/>
  <c r="AH370" i="21" s="1"/>
  <c r="AI60" i="21" s="1"/>
  <c r="AI370" i="21" s="1"/>
  <c r="AJ60" i="21" s="1"/>
  <c r="AJ370" i="21" s="1"/>
  <c r="AK60" i="21" s="1"/>
  <c r="AK370" i="21" s="1"/>
  <c r="AL60" i="21" s="1"/>
  <c r="AL370" i="21" s="1"/>
  <c r="AM60" i="21" s="1"/>
  <c r="AM370" i="21" s="1"/>
  <c r="AN60" i="21" s="1"/>
  <c r="AN370" i="21" s="1"/>
  <c r="AO60" i="21" s="1"/>
  <c r="AO370" i="21" s="1"/>
  <c r="AP60" i="21" s="1"/>
  <c r="AP370" i="21" s="1"/>
  <c r="AO391" i="21" l="1"/>
  <c r="AP81" i="21" s="1"/>
  <c r="AO390" i="21"/>
  <c r="AP80" i="21" s="1"/>
  <c r="AO389" i="21"/>
  <c r="AP79" i="21" s="1"/>
  <c r="AO388" i="21"/>
  <c r="AP78" i="21" s="1"/>
  <c r="AO387" i="21"/>
  <c r="AP77" i="21" s="1"/>
  <c r="AI75" i="21"/>
  <c r="AH382" i="21"/>
  <c r="AM384" i="21"/>
  <c r="AN74" i="21" s="1"/>
  <c r="AO386" i="21"/>
  <c r="AP76" i="21" s="1"/>
  <c r="AO371" i="21"/>
  <c r="AP61" i="21" s="1"/>
  <c r="AG332" i="21"/>
  <c r="AH341" i="21"/>
  <c r="AH30" i="21"/>
  <c r="AH38" i="21"/>
  <c r="AH349" i="21"/>
  <c r="AH327" i="21"/>
  <c r="AH16" i="21"/>
  <c r="AQ89" i="21"/>
  <c r="AQ400" i="21"/>
  <c r="AR90" i="21" s="1"/>
  <c r="AO84" i="21"/>
  <c r="AO397" i="21"/>
  <c r="AP87" i="21" s="1"/>
  <c r="AH359" i="21"/>
  <c r="AI50" i="21"/>
  <c r="AJ73" i="21"/>
  <c r="AJ383" i="21" s="1"/>
  <c r="AI333" i="21"/>
  <c r="AJ24" i="21"/>
  <c r="AP391" i="21" l="1"/>
  <c r="AQ81" i="21" s="1"/>
  <c r="AP390" i="21"/>
  <c r="AQ80" i="21" s="1"/>
  <c r="AP389" i="21"/>
  <c r="AQ79" i="21" s="1"/>
  <c r="AP388" i="21"/>
  <c r="AQ78" i="21" s="1"/>
  <c r="AP387" i="21"/>
  <c r="AQ77" i="21" s="1"/>
  <c r="AI385" i="21"/>
  <c r="AI72" i="21"/>
  <c r="AP386" i="21"/>
  <c r="AQ76" i="21" s="1"/>
  <c r="AN384" i="21"/>
  <c r="AO74" i="21" s="1"/>
  <c r="AP371" i="21"/>
  <c r="AQ61" i="21" s="1"/>
  <c r="AH22" i="21"/>
  <c r="AI39" i="21"/>
  <c r="AH348" i="21"/>
  <c r="AH326" i="21"/>
  <c r="AI15" i="21" s="1"/>
  <c r="AI325" i="21" s="1"/>
  <c r="AI17" i="21"/>
  <c r="AH340" i="21"/>
  <c r="AI31" i="21"/>
  <c r="AI360" i="21"/>
  <c r="AI49" i="21"/>
  <c r="AP84" i="21"/>
  <c r="AP397" i="21"/>
  <c r="AQ87" i="21" s="1"/>
  <c r="AR400" i="21"/>
  <c r="AS90" i="21" s="1"/>
  <c r="AR89" i="21"/>
  <c r="AJ334" i="21"/>
  <c r="AJ23" i="21"/>
  <c r="AQ391" i="21" l="1"/>
  <c r="AR81" i="21" s="1"/>
  <c r="AQ390" i="21"/>
  <c r="AR80" i="21" s="1"/>
  <c r="AQ389" i="21"/>
  <c r="AR79" i="21" s="1"/>
  <c r="AQ388" i="21"/>
  <c r="AR78" i="21" s="1"/>
  <c r="AQ387" i="21"/>
  <c r="AR77" i="21" s="1"/>
  <c r="AJ75" i="21"/>
  <c r="AI382" i="21"/>
  <c r="AO384" i="21"/>
  <c r="AP74" i="21" s="1"/>
  <c r="AQ386" i="21"/>
  <c r="AR76" i="21" s="1"/>
  <c r="AQ371" i="21"/>
  <c r="AR61" i="21" s="1"/>
  <c r="AH332" i="21"/>
  <c r="AI16" i="21"/>
  <c r="AI327" i="21"/>
  <c r="AI30" i="21"/>
  <c r="AI341" i="21"/>
  <c r="AI349" i="21"/>
  <c r="AI38" i="21"/>
  <c r="AS400" i="21"/>
  <c r="AT90" i="21" s="1"/>
  <c r="AS89" i="21"/>
  <c r="AQ84" i="21"/>
  <c r="AQ397" i="21"/>
  <c r="AR87" i="21" s="1"/>
  <c r="AI359" i="21"/>
  <c r="AJ50" i="21"/>
  <c r="AK73" i="21"/>
  <c r="AK383" i="21" s="1"/>
  <c r="AJ333" i="21"/>
  <c r="AK24" i="21"/>
  <c r="AR391" i="21" l="1"/>
  <c r="AS81" i="21" s="1"/>
  <c r="AR390" i="21"/>
  <c r="AS80" i="21" s="1"/>
  <c r="AR389" i="21"/>
  <c r="AS79" i="21" s="1"/>
  <c r="AR388" i="21"/>
  <c r="AS78" i="21" s="1"/>
  <c r="AR387" i="21"/>
  <c r="AS77" i="21" s="1"/>
  <c r="AJ385" i="21"/>
  <c r="AJ72" i="21"/>
  <c r="AR386" i="21"/>
  <c r="AS76" i="21" s="1"/>
  <c r="AP384" i="21"/>
  <c r="AQ74" i="21" s="1"/>
  <c r="AR371" i="21"/>
  <c r="AS61" i="21" s="1"/>
  <c r="AI348" i="21"/>
  <c r="AJ39" i="21"/>
  <c r="AI340" i="21"/>
  <c r="AJ31" i="21"/>
  <c r="AI22" i="21"/>
  <c r="AI326" i="21"/>
  <c r="AJ15" i="21" s="1"/>
  <c r="AJ325" i="21" s="1"/>
  <c r="AJ17" i="21"/>
  <c r="AR84" i="21"/>
  <c r="AR397" i="21"/>
  <c r="AS87" i="21" s="1"/>
  <c r="AJ49" i="21"/>
  <c r="AJ360" i="21"/>
  <c r="AT400" i="21"/>
  <c r="AU90" i="21" s="1"/>
  <c r="AT89" i="21"/>
  <c r="AK23" i="21"/>
  <c r="AK334" i="21"/>
  <c r="AT81" i="21" l="1"/>
  <c r="AS391" i="21"/>
  <c r="AS390" i="21"/>
  <c r="AT80" i="21" s="1"/>
  <c r="AS389" i="21"/>
  <c r="AT79" i="21" s="1"/>
  <c r="AS388" i="21"/>
  <c r="AT78" i="21" s="1"/>
  <c r="AS387" i="21"/>
  <c r="AT77" i="21" s="1"/>
  <c r="AK75" i="21"/>
  <c r="AJ382" i="21"/>
  <c r="AQ384" i="21"/>
  <c r="AR74" i="21" s="1"/>
  <c r="AS386" i="21"/>
  <c r="AT76" i="21" s="1"/>
  <c r="AS371" i="21"/>
  <c r="AT61" i="21" s="1"/>
  <c r="AI332" i="21"/>
  <c r="AJ30" i="21"/>
  <c r="AJ341" i="21"/>
  <c r="AJ349" i="21"/>
  <c r="AJ38" i="21"/>
  <c r="AJ327" i="21"/>
  <c r="AJ16" i="21"/>
  <c r="AU400" i="21"/>
  <c r="AV90" i="21" s="1"/>
  <c r="AU89" i="21"/>
  <c r="AK50" i="21"/>
  <c r="AJ359" i="21"/>
  <c r="AS84" i="21"/>
  <c r="AS397" i="21"/>
  <c r="AT87" i="21" s="1"/>
  <c r="AL24" i="21"/>
  <c r="AK333" i="21"/>
  <c r="AL73" i="21"/>
  <c r="AL383" i="21" s="1"/>
  <c r="AT391" i="21" l="1"/>
  <c r="AU81" i="21" s="1"/>
  <c r="AT390" i="21"/>
  <c r="AU80" i="21" s="1"/>
  <c r="AT389" i="21"/>
  <c r="AU79" i="21" s="1"/>
  <c r="AT388" i="21"/>
  <c r="AU78" i="21" s="1"/>
  <c r="AT387" i="21"/>
  <c r="AU77" i="21" s="1"/>
  <c r="AK385" i="21"/>
  <c r="AK72" i="21"/>
  <c r="AT386" i="21"/>
  <c r="AU76" i="21" s="1"/>
  <c r="AR384" i="21"/>
  <c r="AS74" i="21" s="1"/>
  <c r="AT371" i="21"/>
  <c r="AU61" i="21" s="1"/>
  <c r="AK39" i="21"/>
  <c r="AJ348" i="21"/>
  <c r="AJ340" i="21"/>
  <c r="AK31" i="21"/>
  <c r="AJ326" i="21"/>
  <c r="AK15" i="21" s="1"/>
  <c r="AK325" i="21" s="1"/>
  <c r="AK17" i="21"/>
  <c r="AJ22" i="21"/>
  <c r="AT84" i="21"/>
  <c r="AT397" i="21"/>
  <c r="AU87" i="21" s="1"/>
  <c r="AK360" i="21"/>
  <c r="AK49" i="21"/>
  <c r="AV89" i="21"/>
  <c r="AV400" i="21"/>
  <c r="AW90" i="21" s="1"/>
  <c r="AL23" i="21"/>
  <c r="AL334" i="21"/>
  <c r="AU391" i="21" l="1"/>
  <c r="AV81" i="21" s="1"/>
  <c r="AU390" i="21"/>
  <c r="AV80" i="21" s="1"/>
  <c r="AU389" i="21"/>
  <c r="AV79" i="21" s="1"/>
  <c r="AU388" i="21"/>
  <c r="AV78" i="21" s="1"/>
  <c r="AU387" i="21"/>
  <c r="AV77" i="21" s="1"/>
  <c r="AL75" i="21"/>
  <c r="AK382" i="21"/>
  <c r="AS384" i="21"/>
  <c r="AT74" i="21" s="1"/>
  <c r="AU386" i="21"/>
  <c r="AV76" i="21" s="1"/>
  <c r="AU371" i="21"/>
  <c r="AV61" i="21" s="1"/>
  <c r="AJ332" i="21"/>
  <c r="AK327" i="21"/>
  <c r="AK16" i="21"/>
  <c r="AK341" i="21"/>
  <c r="AK30" i="21"/>
  <c r="AK349" i="21"/>
  <c r="AK38" i="21"/>
  <c r="AW400" i="21"/>
  <c r="AX90" i="21" s="1"/>
  <c r="AW89" i="21"/>
  <c r="AL50" i="21"/>
  <c r="AK359" i="21"/>
  <c r="AU84" i="21"/>
  <c r="AU397" i="21"/>
  <c r="AV87" i="21" s="1"/>
  <c r="AM73" i="21"/>
  <c r="AM383" i="21" s="1"/>
  <c r="AM24" i="21"/>
  <c r="AL333" i="21"/>
  <c r="AV391" i="21" l="1"/>
  <c r="AW81" i="21" s="1"/>
  <c r="AV390" i="21"/>
  <c r="AW80" i="21" s="1"/>
  <c r="AV389" i="21"/>
  <c r="AW79" i="21" s="1"/>
  <c r="AV388" i="21"/>
  <c r="AW78" i="21" s="1"/>
  <c r="AV387" i="21"/>
  <c r="AW77" i="21" s="1"/>
  <c r="AL385" i="21"/>
  <c r="AL72" i="21"/>
  <c r="AV386" i="21"/>
  <c r="AW76" i="21" s="1"/>
  <c r="AT384" i="21"/>
  <c r="AU74" i="21" s="1"/>
  <c r="AV371" i="21"/>
  <c r="AW61" i="21" s="1"/>
  <c r="AK348" i="21"/>
  <c r="AL39" i="21"/>
  <c r="AK22" i="21"/>
  <c r="AL31" i="21"/>
  <c r="AK340" i="21"/>
  <c r="AL17" i="21"/>
  <c r="AK326" i="21"/>
  <c r="AL15" i="21" s="1"/>
  <c r="AL325" i="21" s="1"/>
  <c r="AL360" i="21"/>
  <c r="AL49" i="21"/>
  <c r="AV84" i="21"/>
  <c r="AV397" i="21"/>
  <c r="AW87" i="21" s="1"/>
  <c r="AX89" i="21"/>
  <c r="AX400" i="21"/>
  <c r="AY90" i="21" s="1"/>
  <c r="AM23" i="21"/>
  <c r="AM334" i="21"/>
  <c r="AX81" i="21" l="1"/>
  <c r="AW391" i="21"/>
  <c r="AW390" i="21"/>
  <c r="AX80" i="21" s="1"/>
  <c r="AW389" i="21"/>
  <c r="AX79" i="21" s="1"/>
  <c r="AW388" i="21"/>
  <c r="AX78" i="21" s="1"/>
  <c r="AW387" i="21"/>
  <c r="AX77" i="21" s="1"/>
  <c r="AM75" i="21"/>
  <c r="AL382" i="21"/>
  <c r="AU384" i="21"/>
  <c r="AV74" i="21" s="1"/>
  <c r="AW386" i="21"/>
  <c r="AX76" i="21" s="1"/>
  <c r="AW371" i="21"/>
  <c r="AX61" i="21" s="1"/>
  <c r="AK332" i="21"/>
  <c r="AL16" i="21"/>
  <c r="AL327" i="21"/>
  <c r="AL30" i="21"/>
  <c r="AL341" i="21"/>
  <c r="AL349" i="21"/>
  <c r="AL38" i="21"/>
  <c r="AY89" i="21"/>
  <c r="AY400" i="21"/>
  <c r="AZ90" i="21" s="1"/>
  <c r="AW84" i="21"/>
  <c r="AW397" i="21"/>
  <c r="AX87" i="21" s="1"/>
  <c r="AL359" i="21"/>
  <c r="AM50" i="21"/>
  <c r="AN24" i="21"/>
  <c r="AM333" i="21"/>
  <c r="AN73" i="21"/>
  <c r="AN383" i="21" s="1"/>
  <c r="AX391" i="21" l="1"/>
  <c r="AY81" i="21" s="1"/>
  <c r="AX390" i="21"/>
  <c r="AY80" i="21" s="1"/>
  <c r="AX389" i="21"/>
  <c r="AY79" i="21" s="1"/>
  <c r="AX388" i="21"/>
  <c r="AY78" i="21" s="1"/>
  <c r="AX387" i="21"/>
  <c r="AY77" i="21" s="1"/>
  <c r="AM385" i="21"/>
  <c r="AM72" i="21"/>
  <c r="AV384" i="21"/>
  <c r="AW74" i="21" s="1"/>
  <c r="AX386" i="21"/>
  <c r="AY76" i="21" s="1"/>
  <c r="AX371" i="21"/>
  <c r="AY61" i="21" s="1"/>
  <c r="AL340" i="21"/>
  <c r="AM31" i="21"/>
  <c r="AL22" i="21"/>
  <c r="AL326" i="21"/>
  <c r="AM15" i="21" s="1"/>
  <c r="AM325" i="21" s="1"/>
  <c r="AM17" i="21"/>
  <c r="AL348" i="21"/>
  <c r="AM39" i="21"/>
  <c r="AX84" i="21"/>
  <c r="AX397" i="21"/>
  <c r="AY87" i="21" s="1"/>
  <c r="AZ400" i="21"/>
  <c r="BA90" i="21" s="1"/>
  <c r="AZ89" i="21"/>
  <c r="AM49" i="21"/>
  <c r="AM360" i="21"/>
  <c r="AN334" i="21"/>
  <c r="AN23" i="21"/>
  <c r="AZ81" i="21" l="1"/>
  <c r="AY391" i="21"/>
  <c r="AY390" i="21"/>
  <c r="AZ80" i="21" s="1"/>
  <c r="AY389" i="21"/>
  <c r="AZ79" i="21" s="1"/>
  <c r="AY388" i="21"/>
  <c r="AZ78" i="21" s="1"/>
  <c r="AY387" i="21"/>
  <c r="AZ77" i="21" s="1"/>
  <c r="AN75" i="21"/>
  <c r="AM382" i="21"/>
  <c r="AY386" i="21"/>
  <c r="AZ76" i="21" s="1"/>
  <c r="AW384" i="21"/>
  <c r="AX74" i="21" s="1"/>
  <c r="AY371" i="21"/>
  <c r="AZ61" i="21" s="1"/>
  <c r="AM349" i="21"/>
  <c r="AM38" i="21"/>
  <c r="AM16" i="21"/>
  <c r="AM327" i="21"/>
  <c r="AM30" i="21"/>
  <c r="AM341" i="21"/>
  <c r="AL332" i="21"/>
  <c r="BA89" i="21"/>
  <c r="BA400" i="21"/>
  <c r="BB90" i="21" s="1"/>
  <c r="AY84" i="21"/>
  <c r="AY397" i="21"/>
  <c r="AZ87" i="21" s="1"/>
  <c r="AM359" i="21"/>
  <c r="AN50" i="21"/>
  <c r="AN333" i="21"/>
  <c r="AO24" i="21"/>
  <c r="AO73" i="21"/>
  <c r="AO383" i="21" s="1"/>
  <c r="AZ391" i="21" l="1"/>
  <c r="BA81" i="21" s="1"/>
  <c r="AZ390" i="21"/>
  <c r="BA80" i="21" s="1"/>
  <c r="AZ389" i="21"/>
  <c r="BA79" i="21" s="1"/>
  <c r="AZ388" i="21"/>
  <c r="BA78" i="21" s="1"/>
  <c r="AZ387" i="21"/>
  <c r="BA77" i="21" s="1"/>
  <c r="AN385" i="21"/>
  <c r="AN72" i="21"/>
  <c r="AX384" i="21"/>
  <c r="AY74" i="21" s="1"/>
  <c r="AZ386" i="21"/>
  <c r="BA76" i="21" s="1"/>
  <c r="AZ371" i="21"/>
  <c r="BA61" i="21" s="1"/>
  <c r="AM22" i="21"/>
  <c r="AM326" i="21"/>
  <c r="AN15" i="21" s="1"/>
  <c r="AN325" i="21" s="1"/>
  <c r="AN17" i="21"/>
  <c r="AN31" i="21"/>
  <c r="AM340" i="21"/>
  <c r="AN39" i="21"/>
  <c r="AM348" i="21"/>
  <c r="AN360" i="21"/>
  <c r="AN49" i="21"/>
  <c r="AZ84" i="21"/>
  <c r="AZ397" i="21"/>
  <c r="BA87" i="21" s="1"/>
  <c r="BB400" i="21"/>
  <c r="BC90" i="21" s="1"/>
  <c r="BB89" i="21"/>
  <c r="AO23" i="21"/>
  <c r="AO334" i="21"/>
  <c r="BA391" i="21" l="1"/>
  <c r="BB81" i="21" s="1"/>
  <c r="BA390" i="21"/>
  <c r="BB80" i="21" s="1"/>
  <c r="BA389" i="21"/>
  <c r="BB79" i="21" s="1"/>
  <c r="BA388" i="21"/>
  <c r="BB78" i="21" s="1"/>
  <c r="BA387" i="21"/>
  <c r="BB77" i="21" s="1"/>
  <c r="AO75" i="21"/>
  <c r="AN382" i="21"/>
  <c r="BA386" i="21"/>
  <c r="BB76" i="21" s="1"/>
  <c r="AY384" i="21"/>
  <c r="AZ74" i="21" s="1"/>
  <c r="BA371" i="21"/>
  <c r="BB61" i="21" s="1"/>
  <c r="AM332" i="21"/>
  <c r="AN30" i="21"/>
  <c r="AN341" i="21"/>
  <c r="AN327" i="21"/>
  <c r="AN16" i="21"/>
  <c r="AN38" i="21"/>
  <c r="AN349" i="21"/>
  <c r="BC89" i="21"/>
  <c r="BC400" i="21"/>
  <c r="BD90" i="21" s="1"/>
  <c r="BA84" i="21"/>
  <c r="BA397" i="21"/>
  <c r="BB87" i="21" s="1"/>
  <c r="AO50" i="21"/>
  <c r="AN359" i="21"/>
  <c r="AP73" i="21"/>
  <c r="AP383" i="21" s="1"/>
  <c r="AO333" i="21"/>
  <c r="AP24" i="21"/>
  <c r="BC81" i="21" l="1"/>
  <c r="BB391" i="21"/>
  <c r="BB390" i="21"/>
  <c r="BC80" i="21" s="1"/>
  <c r="BB389" i="21"/>
  <c r="BC79" i="21" s="1"/>
  <c r="BB388" i="21"/>
  <c r="BC78" i="21" s="1"/>
  <c r="BB387" i="21"/>
  <c r="BC77" i="21" s="1"/>
  <c r="AO385" i="21"/>
  <c r="AO72" i="21"/>
  <c r="BB386" i="21"/>
  <c r="BC76" i="21" s="1"/>
  <c r="AZ384" i="21"/>
  <c r="BA74" i="21" s="1"/>
  <c r="BB371" i="21"/>
  <c r="BC61" i="21" s="1"/>
  <c r="AN348" i="21"/>
  <c r="AO39" i="21"/>
  <c r="AN326" i="21"/>
  <c r="AO15" i="21" s="1"/>
  <c r="AO325" i="21" s="1"/>
  <c r="AO17" i="21"/>
  <c r="AN340" i="21"/>
  <c r="AO31" i="21"/>
  <c r="AN22" i="21"/>
  <c r="AO49" i="21"/>
  <c r="AO360" i="21"/>
  <c r="BB84" i="21"/>
  <c r="BB397" i="21"/>
  <c r="BC87" i="21" s="1"/>
  <c r="BD89" i="21"/>
  <c r="BD400" i="21"/>
  <c r="BE90" i="21" s="1"/>
  <c r="AP23" i="21"/>
  <c r="AP334" i="21"/>
  <c r="BD81" i="21" l="1"/>
  <c r="BC391" i="21"/>
  <c r="BC390" i="21"/>
  <c r="BD80" i="21" s="1"/>
  <c r="BC389" i="21"/>
  <c r="BD79" i="21" s="1"/>
  <c r="BC388" i="21"/>
  <c r="BD78" i="21" s="1"/>
  <c r="BC387" i="21"/>
  <c r="BD77" i="21" s="1"/>
  <c r="AP75" i="21"/>
  <c r="AO382" i="21"/>
  <c r="BA384" i="21"/>
  <c r="BB74" i="21" s="1"/>
  <c r="BC386" i="21"/>
  <c r="BD76" i="21" s="1"/>
  <c r="BC371" i="21"/>
  <c r="BD61" i="21" s="1"/>
  <c r="AN332" i="21"/>
  <c r="AO327" i="21"/>
  <c r="AO16" i="21"/>
  <c r="AO30" i="21"/>
  <c r="AO341" i="21"/>
  <c r="AO349" i="21"/>
  <c r="AO38" i="21"/>
  <c r="BC84" i="21"/>
  <c r="BC397" i="21"/>
  <c r="BD87" i="21" s="1"/>
  <c r="AP50" i="21"/>
  <c r="AO359" i="21"/>
  <c r="BE400" i="21"/>
  <c r="BF90" i="21" s="1"/>
  <c r="BE89" i="21"/>
  <c r="AP333" i="21"/>
  <c r="AQ24" i="21"/>
  <c r="AQ73" i="21"/>
  <c r="AQ383" i="21" s="1"/>
  <c r="BE81" i="21" l="1"/>
  <c r="BD391" i="21"/>
  <c r="BD390" i="21"/>
  <c r="BE80" i="21" s="1"/>
  <c r="BD389" i="21"/>
  <c r="BE79" i="21" s="1"/>
  <c r="BD388" i="21"/>
  <c r="BE78" i="21" s="1"/>
  <c r="BD387" i="21"/>
  <c r="BE77" i="21" s="1"/>
  <c r="AP385" i="21"/>
  <c r="AP72" i="21"/>
  <c r="BD386" i="21"/>
  <c r="BE76" i="21" s="1"/>
  <c r="BB384" i="21"/>
  <c r="BC74" i="21" s="1"/>
  <c r="BD371" i="21"/>
  <c r="BE61" i="21" s="1"/>
  <c r="AO340" i="21"/>
  <c r="AP31" i="21"/>
  <c r="AP17" i="21"/>
  <c r="AO326" i="21"/>
  <c r="AP15" i="21" s="1"/>
  <c r="AP325" i="21" s="1"/>
  <c r="AO22" i="21"/>
  <c r="AO348" i="21"/>
  <c r="AP39" i="21"/>
  <c r="BF400" i="21"/>
  <c r="BG90" i="21" s="1"/>
  <c r="BF89" i="21"/>
  <c r="AP360" i="21"/>
  <c r="AP49" i="21"/>
  <c r="BD84" i="21"/>
  <c r="BD397" i="21"/>
  <c r="BE87" i="21" s="1"/>
  <c r="AQ23" i="21"/>
  <c r="AQ334" i="21"/>
  <c r="BE391" i="21" l="1"/>
  <c r="BF81" i="21" s="1"/>
  <c r="BE390" i="21"/>
  <c r="BF80" i="21" s="1"/>
  <c r="BE389" i="21"/>
  <c r="BF79" i="21" s="1"/>
  <c r="BE388" i="21"/>
  <c r="BF78" i="21" s="1"/>
  <c r="BE387" i="21"/>
  <c r="BF77" i="21" s="1"/>
  <c r="AQ75" i="21"/>
  <c r="AP382" i="21"/>
  <c r="BC384" i="21"/>
  <c r="BD74" i="21" s="1"/>
  <c r="BE386" i="21"/>
  <c r="BF76" i="21" s="1"/>
  <c r="BE371" i="21"/>
  <c r="BF61" i="21" s="1"/>
  <c r="AO332" i="21"/>
  <c r="AP349" i="21"/>
  <c r="AP38" i="21"/>
  <c r="AP327" i="21"/>
  <c r="AP16" i="21"/>
  <c r="AP30" i="21"/>
  <c r="AP341" i="21"/>
  <c r="BE84" i="21"/>
  <c r="BE397" i="21"/>
  <c r="BF87" i="21" s="1"/>
  <c r="AP359" i="21"/>
  <c r="AQ50" i="21"/>
  <c r="BG89" i="21"/>
  <c r="BG400" i="21"/>
  <c r="BH90" i="21" s="1"/>
  <c r="AR73" i="21"/>
  <c r="AR383" i="21" s="1"/>
  <c r="AR24" i="21"/>
  <c r="AQ333" i="21"/>
  <c r="BF391" i="21" l="1"/>
  <c r="BG81" i="21" s="1"/>
  <c r="BF390" i="21"/>
  <c r="BG80" i="21" s="1"/>
  <c r="BF389" i="21"/>
  <c r="BG79" i="21" s="1"/>
  <c r="BF388" i="21"/>
  <c r="BG78" i="21" s="1"/>
  <c r="BF387" i="21"/>
  <c r="BG77" i="21" s="1"/>
  <c r="AQ385" i="21"/>
  <c r="AQ72" i="21"/>
  <c r="BF386" i="21"/>
  <c r="BG76" i="21" s="1"/>
  <c r="BD384" i="21"/>
  <c r="BE74" i="21" s="1"/>
  <c r="BF371" i="21"/>
  <c r="BG61" i="21" s="1"/>
  <c r="AP22" i="21"/>
  <c r="AP326" i="21"/>
  <c r="AQ15" i="21" s="1"/>
  <c r="AQ325" i="21" s="1"/>
  <c r="AQ17" i="21"/>
  <c r="AP340" i="21"/>
  <c r="AQ31" i="21"/>
  <c r="AP348" i="21"/>
  <c r="AQ39" i="21"/>
  <c r="AQ360" i="21"/>
  <c r="AQ49" i="21"/>
  <c r="BF84" i="21"/>
  <c r="BF397" i="21"/>
  <c r="BG87" i="21" s="1"/>
  <c r="BH400" i="21"/>
  <c r="BI90" i="21" s="1"/>
  <c r="BH89" i="21"/>
  <c r="AQ60" i="21"/>
  <c r="AQ370" i="21" s="1"/>
  <c r="AR334" i="21"/>
  <c r="AR23" i="21"/>
  <c r="BH81" i="21" l="1"/>
  <c r="BG391" i="21"/>
  <c r="BG390" i="21"/>
  <c r="BH80" i="21" s="1"/>
  <c r="BG389" i="21"/>
  <c r="BH79" i="21" s="1"/>
  <c r="BG388" i="21"/>
  <c r="BH78" i="21" s="1"/>
  <c r="BG387" i="21"/>
  <c r="BH77" i="21" s="1"/>
  <c r="AR75" i="21"/>
  <c r="AQ382" i="21"/>
  <c r="BG386" i="21"/>
  <c r="BH76" i="21" s="1"/>
  <c r="BE384" i="21"/>
  <c r="BF74" i="21" s="1"/>
  <c r="BG371" i="21"/>
  <c r="BH61" i="21" s="1"/>
  <c r="AQ30" i="21"/>
  <c r="AQ341" i="21"/>
  <c r="AP332" i="21"/>
  <c r="AQ327" i="21"/>
  <c r="AQ16" i="21"/>
  <c r="AQ38" i="21"/>
  <c r="AQ349" i="21"/>
  <c r="BI400" i="21"/>
  <c r="BJ90" i="21" s="1"/>
  <c r="BI89" i="21"/>
  <c r="BG84" i="21"/>
  <c r="BG397" i="21"/>
  <c r="BH87" i="21" s="1"/>
  <c r="AQ359" i="21"/>
  <c r="AR50" i="21"/>
  <c r="AR333" i="21"/>
  <c r="AS24" i="21"/>
  <c r="AS73" i="21"/>
  <c r="AS383" i="21" s="1"/>
  <c r="BI81" i="21" l="1"/>
  <c r="BH391" i="21"/>
  <c r="BH390" i="21"/>
  <c r="BI80" i="21" s="1"/>
  <c r="BH389" i="21"/>
  <c r="BI79" i="21" s="1"/>
  <c r="BH388" i="21"/>
  <c r="BI78" i="21" s="1"/>
  <c r="BH387" i="21"/>
  <c r="BI77" i="21" s="1"/>
  <c r="AR385" i="21"/>
  <c r="AR72" i="21"/>
  <c r="BH386" i="21"/>
  <c r="BI76" i="21" s="1"/>
  <c r="BF384" i="21"/>
  <c r="BG74" i="21" s="1"/>
  <c r="BH371" i="21"/>
  <c r="BI61" i="21" s="1"/>
  <c r="AQ348" i="21"/>
  <c r="AR39" i="21"/>
  <c r="AR17" i="21"/>
  <c r="AQ326" i="21"/>
  <c r="AR15" i="21" s="1"/>
  <c r="AR325" i="21" s="1"/>
  <c r="AQ340" i="21"/>
  <c r="AR31" i="21"/>
  <c r="AQ22" i="21"/>
  <c r="BH84" i="21"/>
  <c r="BH397" i="21"/>
  <c r="BI87" i="21" s="1"/>
  <c r="AR360" i="21"/>
  <c r="AR49" i="21"/>
  <c r="BJ400" i="21"/>
  <c r="BK90" i="21" s="1"/>
  <c r="BJ89" i="21"/>
  <c r="AR60" i="21"/>
  <c r="AR370" i="21" s="1"/>
  <c r="AS23" i="21"/>
  <c r="AS334" i="21"/>
  <c r="BJ81" i="21" l="1"/>
  <c r="BI391" i="21"/>
  <c r="BI390" i="21"/>
  <c r="BJ80" i="21" s="1"/>
  <c r="BI389" i="21"/>
  <c r="BJ79" i="21" s="1"/>
  <c r="BI388" i="21"/>
  <c r="BJ78" i="21" s="1"/>
  <c r="BI387" i="21"/>
  <c r="BJ77" i="21" s="1"/>
  <c r="AS75" i="21"/>
  <c r="AR382" i="21"/>
  <c r="BG384" i="21"/>
  <c r="BH74" i="21" s="1"/>
  <c r="BI386" i="21"/>
  <c r="BJ76" i="21" s="1"/>
  <c r="BI371" i="21"/>
  <c r="BJ61" i="21" s="1"/>
  <c r="AQ332" i="21"/>
  <c r="AR327" i="21"/>
  <c r="AR16" i="21"/>
  <c r="AR38" i="21"/>
  <c r="AR349" i="21"/>
  <c r="AR30" i="21"/>
  <c r="AR341" i="21"/>
  <c r="BK400" i="21"/>
  <c r="BL90" i="21" s="1"/>
  <c r="BK89" i="21"/>
  <c r="AS50" i="21"/>
  <c r="AR359" i="21"/>
  <c r="BI84" i="21"/>
  <c r="BI397" i="21"/>
  <c r="BJ87" i="21" s="1"/>
  <c r="AT73" i="21"/>
  <c r="AT383" i="21" s="1"/>
  <c r="AS333" i="21"/>
  <c r="AT24" i="21"/>
  <c r="BJ391" i="21" l="1"/>
  <c r="BK81" i="21" s="1"/>
  <c r="BJ390" i="21"/>
  <c r="BK80" i="21" s="1"/>
  <c r="BJ389" i="21"/>
  <c r="BK79" i="21" s="1"/>
  <c r="BJ388" i="21"/>
  <c r="BK78" i="21" s="1"/>
  <c r="BJ387" i="21"/>
  <c r="BK77" i="21" s="1"/>
  <c r="AS385" i="21"/>
  <c r="AS72" i="21"/>
  <c r="BJ386" i="21"/>
  <c r="BK76" i="21" s="1"/>
  <c r="BH384" i="21"/>
  <c r="BI74" i="21" s="1"/>
  <c r="BJ371" i="21"/>
  <c r="BK61" i="21" s="1"/>
  <c r="AR22" i="21"/>
  <c r="AS39" i="21"/>
  <c r="AR348" i="21"/>
  <c r="AR340" i="21"/>
  <c r="AS31" i="21"/>
  <c r="AR326" i="21"/>
  <c r="AS15" i="21" s="1"/>
  <c r="AS325" i="21" s="1"/>
  <c r="AS17" i="21"/>
  <c r="AS49" i="21"/>
  <c r="AS360" i="21"/>
  <c r="BJ84" i="21"/>
  <c r="BJ397" i="21"/>
  <c r="BK87" i="21" s="1"/>
  <c r="BL400" i="21"/>
  <c r="BM90" i="21" s="1"/>
  <c r="BL89" i="21"/>
  <c r="AS60" i="21"/>
  <c r="AS370" i="21" s="1"/>
  <c r="AT23" i="21"/>
  <c r="AT334" i="21"/>
  <c r="BK391" i="21" l="1"/>
  <c r="BL81" i="21" s="1"/>
  <c r="BK390" i="21"/>
  <c r="BL80" i="21" s="1"/>
  <c r="BK389" i="21"/>
  <c r="BL79" i="21" s="1"/>
  <c r="BK388" i="21"/>
  <c r="BL78" i="21" s="1"/>
  <c r="BK387" i="21"/>
  <c r="BL77" i="21" s="1"/>
  <c r="AT75" i="21"/>
  <c r="AS382" i="21"/>
  <c r="BI384" i="21"/>
  <c r="BJ74" i="21" s="1"/>
  <c r="BK386" i="21"/>
  <c r="BL76" i="21" s="1"/>
  <c r="BK371" i="21"/>
  <c r="BL61" i="21" s="1"/>
  <c r="AR332" i="21"/>
  <c r="AS16" i="21"/>
  <c r="AS327" i="21"/>
  <c r="AS30" i="21"/>
  <c r="AS341" i="21"/>
  <c r="AS349" i="21"/>
  <c r="AS38" i="21"/>
  <c r="BM89" i="21"/>
  <c r="BM400" i="21"/>
  <c r="BN90" i="21" s="1"/>
  <c r="BK84" i="21"/>
  <c r="BK397" i="21"/>
  <c r="BL87" i="21" s="1"/>
  <c r="AS359" i="21"/>
  <c r="AT50" i="21"/>
  <c r="AT333" i="21"/>
  <c r="AU24" i="21"/>
  <c r="AU73" i="21"/>
  <c r="AU383" i="21" s="1"/>
  <c r="BL391" i="21" l="1"/>
  <c r="BM81" i="21" s="1"/>
  <c r="BL390" i="21"/>
  <c r="BM80" i="21" s="1"/>
  <c r="BL389" i="21"/>
  <c r="BM79" i="21" s="1"/>
  <c r="BL388" i="21"/>
  <c r="BM78" i="21" s="1"/>
  <c r="BL387" i="21"/>
  <c r="BM77" i="21" s="1"/>
  <c r="AT385" i="21"/>
  <c r="AT72" i="21"/>
  <c r="BJ384" i="21"/>
  <c r="BK74" i="21" s="1"/>
  <c r="BL386" i="21"/>
  <c r="BM76" i="21" s="1"/>
  <c r="BL371" i="21"/>
  <c r="BM61" i="21" s="1"/>
  <c r="AS340" i="21"/>
  <c r="AT31" i="21"/>
  <c r="AS22" i="21"/>
  <c r="AS348" i="21"/>
  <c r="AT39" i="21"/>
  <c r="AT17" i="21"/>
  <c r="AS326" i="21"/>
  <c r="AT15" i="21" s="1"/>
  <c r="AT325" i="21" s="1"/>
  <c r="BL84" i="21"/>
  <c r="BL397" i="21"/>
  <c r="BM87" i="21" s="1"/>
  <c r="AT49" i="21"/>
  <c r="AT360" i="21"/>
  <c r="BN400" i="21"/>
  <c r="BO90" i="21" s="1"/>
  <c r="BN89" i="21"/>
  <c r="AT60" i="21"/>
  <c r="AT370" i="21" s="1"/>
  <c r="AU23" i="21"/>
  <c r="AU334" i="21"/>
  <c r="BM391" i="21" l="1"/>
  <c r="BN81" i="21" s="1"/>
  <c r="BM390" i="21"/>
  <c r="BN80" i="21" s="1"/>
  <c r="BM389" i="21"/>
  <c r="BN79" i="21" s="1"/>
  <c r="BM388" i="21"/>
  <c r="BN78" i="21" s="1"/>
  <c r="BM387" i="21"/>
  <c r="BN77" i="21" s="1"/>
  <c r="AU75" i="21"/>
  <c r="AT382" i="21"/>
  <c r="BM386" i="21"/>
  <c r="BN76" i="21" s="1"/>
  <c r="BK384" i="21"/>
  <c r="BL74" i="21" s="1"/>
  <c r="BM371" i="21"/>
  <c r="BN61" i="21" s="1"/>
  <c r="AT327" i="21"/>
  <c r="AT16" i="21"/>
  <c r="AT30" i="21"/>
  <c r="AT341" i="21"/>
  <c r="AT349" i="21"/>
  <c r="AT38" i="21"/>
  <c r="AS332" i="21"/>
  <c r="BO89" i="21"/>
  <c r="BO400" i="21"/>
  <c r="BP90" i="21" s="1"/>
  <c r="BM84" i="21"/>
  <c r="BM397" i="21"/>
  <c r="BN87" i="21" s="1"/>
  <c r="AU50" i="21"/>
  <c r="AT359" i="21"/>
  <c r="AV24" i="21"/>
  <c r="AU333" i="21"/>
  <c r="AV73" i="21"/>
  <c r="AV383" i="21" s="1"/>
  <c r="BN391" i="21" l="1"/>
  <c r="BO81" i="21" s="1"/>
  <c r="BN390" i="21"/>
  <c r="BO80" i="21" s="1"/>
  <c r="BN389" i="21"/>
  <c r="BO79" i="21" s="1"/>
  <c r="BN388" i="21"/>
  <c r="BO78" i="21" s="1"/>
  <c r="BN387" i="21"/>
  <c r="BO77" i="21" s="1"/>
  <c r="AU385" i="21"/>
  <c r="AU72" i="21"/>
  <c r="BN386" i="21"/>
  <c r="BO76" i="21" s="1"/>
  <c r="BL384" i="21"/>
  <c r="BM74" i="21" s="1"/>
  <c r="BN371" i="21"/>
  <c r="BO61" i="21" s="1"/>
  <c r="AT340" i="21"/>
  <c r="AU31" i="21"/>
  <c r="AT22" i="21"/>
  <c r="AU39" i="21"/>
  <c r="AT348" i="21"/>
  <c r="AT326" i="21"/>
  <c r="AU15" i="21" s="1"/>
  <c r="AU325" i="21" s="1"/>
  <c r="AU17" i="21"/>
  <c r="AU360" i="21"/>
  <c r="AU49" i="21"/>
  <c r="BP400" i="21"/>
  <c r="BQ90" i="21" s="1"/>
  <c r="BP89" i="21"/>
  <c r="BN84" i="21"/>
  <c r="BN397" i="21"/>
  <c r="BO87" i="21" s="1"/>
  <c r="AU60" i="21"/>
  <c r="AU370" i="21" s="1"/>
  <c r="AV334" i="21"/>
  <c r="AV23" i="21"/>
  <c r="BO391" i="21" l="1"/>
  <c r="BP81" i="21" s="1"/>
  <c r="BO390" i="21"/>
  <c r="BP80" i="21" s="1"/>
  <c r="BO389" i="21"/>
  <c r="BP79" i="21" s="1"/>
  <c r="BO388" i="21"/>
  <c r="BP78" i="21" s="1"/>
  <c r="BO387" i="21"/>
  <c r="BP77" i="21" s="1"/>
  <c r="AV75" i="21"/>
  <c r="AU382" i="21"/>
  <c r="BM384" i="21"/>
  <c r="BN74" i="21" s="1"/>
  <c r="BO386" i="21"/>
  <c r="BP76" i="21" s="1"/>
  <c r="BO371" i="21"/>
  <c r="BP61" i="21" s="1"/>
  <c r="AU349" i="21"/>
  <c r="AU38" i="21"/>
  <c r="AU327" i="21"/>
  <c r="AU16" i="21"/>
  <c r="AU341" i="21"/>
  <c r="AU30" i="21"/>
  <c r="AT332" i="21"/>
  <c r="BO84" i="21"/>
  <c r="BO397" i="21"/>
  <c r="BP87" i="21" s="1"/>
  <c r="BQ89" i="21"/>
  <c r="BQ400" i="21"/>
  <c r="BR90" i="21" s="1"/>
  <c r="AU359" i="21"/>
  <c r="AV50" i="21"/>
  <c r="AW73" i="21"/>
  <c r="AW383" i="21" s="1"/>
  <c r="AW24" i="21"/>
  <c r="AV333" i="21"/>
  <c r="BQ81" i="21" l="1"/>
  <c r="BP391" i="21"/>
  <c r="BP390" i="21"/>
  <c r="BQ80" i="21" s="1"/>
  <c r="BP389" i="21"/>
  <c r="BQ79" i="21" s="1"/>
  <c r="BP388" i="21"/>
  <c r="BQ78" i="21" s="1"/>
  <c r="BP387" i="21"/>
  <c r="BQ77" i="21" s="1"/>
  <c r="AV385" i="21"/>
  <c r="AV72" i="21"/>
  <c r="BP386" i="21"/>
  <c r="BQ76" i="21" s="1"/>
  <c r="BN384" i="21"/>
  <c r="BO74" i="21" s="1"/>
  <c r="BP371" i="21"/>
  <c r="BQ61" i="21" s="1"/>
  <c r="AU22" i="21"/>
  <c r="AV31" i="21"/>
  <c r="AU340" i="21"/>
  <c r="AV17" i="21"/>
  <c r="AU326" i="21"/>
  <c r="AV15" i="21" s="1"/>
  <c r="AV325" i="21" s="1"/>
  <c r="AV39" i="21"/>
  <c r="AU348" i="21"/>
  <c r="AV360" i="21"/>
  <c r="AV49" i="21"/>
  <c r="BR89" i="21"/>
  <c r="BR400" i="21"/>
  <c r="BS90" i="21" s="1"/>
  <c r="BP84" i="21"/>
  <c r="BP397" i="21"/>
  <c r="BQ87" i="21" s="1"/>
  <c r="AV60" i="21"/>
  <c r="AV370" i="21" s="1"/>
  <c r="AW334" i="21"/>
  <c r="AW23" i="21"/>
  <c r="BQ391" i="21" l="1"/>
  <c r="BR81" i="21" s="1"/>
  <c r="BQ390" i="21"/>
  <c r="BR80" i="21" s="1"/>
  <c r="BQ389" i="21"/>
  <c r="BR79" i="21" s="1"/>
  <c r="BQ388" i="21"/>
  <c r="BR78" i="21" s="1"/>
  <c r="BQ387" i="21"/>
  <c r="BR77" i="21" s="1"/>
  <c r="AW75" i="21"/>
  <c r="AV382" i="21"/>
  <c r="BO384" i="21"/>
  <c r="BP74" i="21" s="1"/>
  <c r="BQ386" i="21"/>
  <c r="BR76" i="21" s="1"/>
  <c r="BQ371" i="21"/>
  <c r="BR61" i="21" s="1"/>
  <c r="AV327" i="21"/>
  <c r="AV16" i="21"/>
  <c r="AU332" i="21"/>
  <c r="AV349" i="21"/>
  <c r="AV38" i="21"/>
  <c r="AV30" i="21"/>
  <c r="AV341" i="21"/>
  <c r="BQ84" i="21"/>
  <c r="BQ397" i="21"/>
  <c r="BR87" i="21" s="1"/>
  <c r="BS400" i="21"/>
  <c r="BT90" i="21" s="1"/>
  <c r="BS89" i="21"/>
  <c r="AV359" i="21"/>
  <c r="AW50" i="21"/>
  <c r="AX73" i="21"/>
  <c r="AX383" i="21" s="1"/>
  <c r="AW333" i="21"/>
  <c r="AX24" i="21"/>
  <c r="BR391" i="21" l="1"/>
  <c r="BS81" i="21" s="1"/>
  <c r="BR390" i="21"/>
  <c r="BS80" i="21" s="1"/>
  <c r="BR389" i="21"/>
  <c r="BS79" i="21" s="1"/>
  <c r="BR388" i="21"/>
  <c r="BS78" i="21" s="1"/>
  <c r="BR387" i="21"/>
  <c r="BS77" i="21" s="1"/>
  <c r="AW385" i="21"/>
  <c r="AW72" i="21"/>
  <c r="BR386" i="21"/>
  <c r="BS76" i="21" s="1"/>
  <c r="BP384" i="21"/>
  <c r="BQ74" i="21" s="1"/>
  <c r="BR371" i="21"/>
  <c r="BS61" i="21" s="1"/>
  <c r="AV22" i="21"/>
  <c r="AW39" i="21"/>
  <c r="AV348" i="21"/>
  <c r="AW31" i="21"/>
  <c r="AV340" i="21"/>
  <c r="AV326" i="21"/>
  <c r="AW15" i="21" s="1"/>
  <c r="AW325" i="21" s="1"/>
  <c r="AW17" i="21"/>
  <c r="BT89" i="21"/>
  <c r="BT400" i="21"/>
  <c r="BU90" i="21" s="1"/>
  <c r="BR84" i="21"/>
  <c r="BR397" i="21"/>
  <c r="BS87" i="21" s="1"/>
  <c r="AW49" i="21"/>
  <c r="AW360" i="21"/>
  <c r="AX334" i="21"/>
  <c r="AX23" i="21"/>
  <c r="AW60" i="21"/>
  <c r="AW370" i="21" s="1"/>
  <c r="BS391" i="21" l="1"/>
  <c r="BT81" i="21" s="1"/>
  <c r="BS390" i="21"/>
  <c r="BT80" i="21" s="1"/>
  <c r="BS389" i="21"/>
  <c r="BT79" i="21" s="1"/>
  <c r="BS388" i="21"/>
  <c r="BT78" i="21" s="1"/>
  <c r="BS387" i="21"/>
  <c r="BT77" i="21" s="1"/>
  <c r="AX75" i="21"/>
  <c r="AW382" i="21"/>
  <c r="BQ384" i="21"/>
  <c r="BR74" i="21" s="1"/>
  <c r="BS386" i="21"/>
  <c r="BT76" i="21" s="1"/>
  <c r="BS371" i="21"/>
  <c r="BT61" i="21" s="1"/>
  <c r="AV332" i="21"/>
  <c r="AW341" i="21"/>
  <c r="AW30" i="21"/>
  <c r="AW16" i="21"/>
  <c r="AW327" i="21"/>
  <c r="AW38" i="21"/>
  <c r="AW349" i="21"/>
  <c r="AX50" i="21"/>
  <c r="AW359" i="21"/>
  <c r="BS397" i="21"/>
  <c r="BT87" i="21" s="1"/>
  <c r="BS84" i="21"/>
  <c r="BU89" i="21"/>
  <c r="BU400" i="21"/>
  <c r="AY73" i="21"/>
  <c r="AY383" i="21" s="1"/>
  <c r="AY24" i="21"/>
  <c r="AX333" i="21"/>
  <c r="BU81" i="21" l="1"/>
  <c r="BU391" i="21" s="1"/>
  <c r="BT391" i="21"/>
  <c r="BT390" i="21"/>
  <c r="BU80" i="21" s="1"/>
  <c r="BU390" i="21" s="1"/>
  <c r="BT389" i="21"/>
  <c r="BU79" i="21" s="1"/>
  <c r="BU389" i="21" s="1"/>
  <c r="BT388" i="21"/>
  <c r="BU78" i="21" s="1"/>
  <c r="BU388" i="21" s="1"/>
  <c r="BT387" i="21"/>
  <c r="BU77" i="21" s="1"/>
  <c r="BU387" i="21" s="1"/>
  <c r="AX385" i="21"/>
  <c r="AX72" i="21"/>
  <c r="BT386" i="21"/>
  <c r="BU76" i="21" s="1"/>
  <c r="BU386" i="21" s="1"/>
  <c r="BR384" i="21"/>
  <c r="BS74" i="21" s="1"/>
  <c r="BT371" i="21"/>
  <c r="BU61" i="21" s="1"/>
  <c r="BU371" i="21" s="1"/>
  <c r="AX17" i="21"/>
  <c r="AW326" i="21"/>
  <c r="AX15" i="21" s="1"/>
  <c r="AX325" i="21" s="1"/>
  <c r="AW348" i="21"/>
  <c r="AX39" i="21"/>
  <c r="AW22" i="21"/>
  <c r="AW340" i="21"/>
  <c r="AX31" i="21"/>
  <c r="BT397" i="21"/>
  <c r="BU87" i="21" s="1"/>
  <c r="BT84" i="21"/>
  <c r="AX49" i="21"/>
  <c r="AX360" i="21"/>
  <c r="AX60" i="21"/>
  <c r="AX370" i="21" s="1"/>
  <c r="AY23" i="21"/>
  <c r="AY334" i="21"/>
  <c r="AY75" i="21" l="1"/>
  <c r="AX382" i="21"/>
  <c r="BS384" i="21"/>
  <c r="BT74" i="21" s="1"/>
  <c r="AW332" i="21"/>
  <c r="AX38" i="21"/>
  <c r="AX349" i="21"/>
  <c r="AX341" i="21"/>
  <c r="AX30" i="21"/>
  <c r="AX16" i="21"/>
  <c r="AX327" i="21"/>
  <c r="AY50" i="21"/>
  <c r="AX359" i="21"/>
  <c r="BU84" i="21"/>
  <c r="BU397" i="21"/>
  <c r="AZ73" i="21"/>
  <c r="AZ383" i="21" s="1"/>
  <c r="AY333" i="21"/>
  <c r="AZ24" i="21"/>
  <c r="AY385" i="21" l="1"/>
  <c r="AY72" i="21"/>
  <c r="BT384" i="21"/>
  <c r="BU74" i="21" s="1"/>
  <c r="BU384" i="21" s="1"/>
  <c r="AX22" i="21"/>
  <c r="AX326" i="21"/>
  <c r="AY15" i="21" s="1"/>
  <c r="AY325" i="21" s="1"/>
  <c r="AY17" i="21"/>
  <c r="AY31" i="21"/>
  <c r="AX340" i="21"/>
  <c r="AY39" i="21"/>
  <c r="AX348" i="21"/>
  <c r="AY360" i="21"/>
  <c r="AY49" i="21"/>
  <c r="AY60" i="21"/>
  <c r="AY370" i="21" s="1"/>
  <c r="AZ23" i="21"/>
  <c r="AZ334" i="21"/>
  <c r="AZ75" i="21" l="1"/>
  <c r="AY382" i="21"/>
  <c r="AX332" i="21"/>
  <c r="AY30" i="21"/>
  <c r="AY341" i="21"/>
  <c r="AY327" i="21"/>
  <c r="AY16" i="21"/>
  <c r="AY349" i="21"/>
  <c r="AY38" i="21"/>
  <c r="AY359" i="21"/>
  <c r="AZ50" i="21"/>
  <c r="BA24" i="21"/>
  <c r="AZ333" i="21"/>
  <c r="BA73" i="21"/>
  <c r="BA383" i="21" s="1"/>
  <c r="AZ385" i="21" l="1"/>
  <c r="AZ72" i="21"/>
  <c r="AZ39" i="21"/>
  <c r="AY348" i="21"/>
  <c r="AY326" i="21"/>
  <c r="AZ15" i="21" s="1"/>
  <c r="AZ325" i="21" s="1"/>
  <c r="AZ17" i="21"/>
  <c r="AZ31" i="21"/>
  <c r="AY340" i="21"/>
  <c r="AY22" i="21"/>
  <c r="AZ49" i="21"/>
  <c r="AZ360" i="21"/>
  <c r="AZ60" i="21"/>
  <c r="AZ370" i="21" s="1"/>
  <c r="BA23" i="21"/>
  <c r="BA334" i="21"/>
  <c r="BA75" i="21" l="1"/>
  <c r="AZ382" i="21"/>
  <c r="AY332" i="21"/>
  <c r="AZ16" i="21"/>
  <c r="AZ327" i="21"/>
  <c r="AZ341" i="21"/>
  <c r="AZ30" i="21"/>
  <c r="AZ349" i="21"/>
  <c r="AZ38" i="21"/>
  <c r="BA50" i="21"/>
  <c r="AZ359" i="21"/>
  <c r="BB73" i="21"/>
  <c r="BB383" i="21" s="1"/>
  <c r="BA333" i="21"/>
  <c r="BB24" i="21"/>
  <c r="BA385" i="21" l="1"/>
  <c r="BA72" i="21"/>
  <c r="AZ22" i="21"/>
  <c r="AZ348" i="21"/>
  <c r="BA39" i="21"/>
  <c r="BA31" i="21"/>
  <c r="AZ340" i="21"/>
  <c r="AZ326" i="21"/>
  <c r="BA15" i="21" s="1"/>
  <c r="BA325" i="21" s="1"/>
  <c r="BA17" i="21"/>
  <c r="BA360" i="21"/>
  <c r="BA49" i="21"/>
  <c r="BA60" i="21"/>
  <c r="BA370" i="21" s="1"/>
  <c r="BB334" i="21"/>
  <c r="BB23" i="21"/>
  <c r="BB75" i="21" l="1"/>
  <c r="BA382" i="21"/>
  <c r="AZ332" i="21"/>
  <c r="BA341" i="21"/>
  <c r="BA30" i="21"/>
  <c r="BA327" i="21"/>
  <c r="BA16" i="21"/>
  <c r="BA349" i="21"/>
  <c r="BA38" i="21"/>
  <c r="BA359" i="21"/>
  <c r="BB50" i="21"/>
  <c r="BC73" i="21"/>
  <c r="BC383" i="21" s="1"/>
  <c r="BC24" i="21"/>
  <c r="BB333" i="21"/>
  <c r="BB385" i="21" l="1"/>
  <c r="BB72" i="21"/>
  <c r="BB17" i="21"/>
  <c r="BA326" i="21"/>
  <c r="BB15" i="21" s="1"/>
  <c r="BB325" i="21" s="1"/>
  <c r="BB39" i="21"/>
  <c r="BA348" i="21"/>
  <c r="BA22" i="21"/>
  <c r="BA340" i="21"/>
  <c r="BB31" i="21"/>
  <c r="BB360" i="21"/>
  <c r="BB49" i="21"/>
  <c r="BB60" i="21"/>
  <c r="BB370" i="21" s="1"/>
  <c r="BC60" i="21" s="1"/>
  <c r="BC370" i="21" s="1"/>
  <c r="BD60" i="21" s="1"/>
  <c r="BD370" i="21" s="1"/>
  <c r="BE60" i="21" s="1"/>
  <c r="BE370" i="21" s="1"/>
  <c r="BF60" i="21" s="1"/>
  <c r="BF370" i="21" s="1"/>
  <c r="BC23" i="21"/>
  <c r="BC334" i="21"/>
  <c r="BC75" i="21" l="1"/>
  <c r="BB382" i="21"/>
  <c r="BA332" i="21"/>
  <c r="BB341" i="21"/>
  <c r="BB30" i="21"/>
  <c r="BB349" i="21"/>
  <c r="BB38" i="21"/>
  <c r="BB327" i="21"/>
  <c r="BB16" i="21"/>
  <c r="BC50" i="21"/>
  <c r="BB359" i="21"/>
  <c r="BC333" i="21"/>
  <c r="BD24" i="21"/>
  <c r="BD73" i="21"/>
  <c r="BD383" i="21" s="1"/>
  <c r="BC385" i="21" l="1"/>
  <c r="BC72" i="21"/>
  <c r="BC39" i="21"/>
  <c r="BB348" i="21"/>
  <c r="BB22" i="21"/>
  <c r="BB326" i="21"/>
  <c r="BC15" i="21" s="1"/>
  <c r="BC325" i="21" s="1"/>
  <c r="BC17" i="21"/>
  <c r="BB340" i="21"/>
  <c r="BC31" i="21"/>
  <c r="BC49" i="21"/>
  <c r="BC360" i="21"/>
  <c r="BD23" i="21"/>
  <c r="BD334" i="21"/>
  <c r="BD75" i="21" l="1"/>
  <c r="BC382" i="21"/>
  <c r="BB332" i="21"/>
  <c r="BC30" i="21"/>
  <c r="BC341" i="21"/>
  <c r="BC16" i="21"/>
  <c r="BC327" i="21"/>
  <c r="BC349" i="21"/>
  <c r="BC38" i="21"/>
  <c r="BD50" i="21"/>
  <c r="BC359" i="21"/>
  <c r="BD333" i="21"/>
  <c r="BE24" i="21"/>
  <c r="BE73" i="21"/>
  <c r="BE383" i="21" s="1"/>
  <c r="BD385" i="21" l="1"/>
  <c r="BD72" i="21"/>
  <c r="BC326" i="21"/>
  <c r="BD15" i="21" s="1"/>
  <c r="BD325" i="21" s="1"/>
  <c r="BD17" i="21"/>
  <c r="BD39" i="21"/>
  <c r="BC348" i="21"/>
  <c r="BD31" i="21"/>
  <c r="BC340" i="21"/>
  <c r="BC22" i="21"/>
  <c r="BD49" i="21"/>
  <c r="BD360" i="21"/>
  <c r="BE23" i="21"/>
  <c r="BE334" i="21"/>
  <c r="BE75" i="21" l="1"/>
  <c r="BD382" i="21"/>
  <c r="BC332" i="21"/>
  <c r="BD341" i="21"/>
  <c r="BD30" i="21"/>
  <c r="BD349" i="21"/>
  <c r="BD38" i="21"/>
  <c r="BD16" i="21"/>
  <c r="BD327" i="21"/>
  <c r="BD359" i="21"/>
  <c r="BE50" i="21"/>
  <c r="BE333" i="21"/>
  <c r="BF24" i="21"/>
  <c r="BF73" i="21"/>
  <c r="BF383" i="21" s="1"/>
  <c r="BE385" i="21" l="1"/>
  <c r="BE72" i="21"/>
  <c r="BD326" i="21"/>
  <c r="BE15" i="21" s="1"/>
  <c r="BE325" i="21" s="1"/>
  <c r="BE17" i="21"/>
  <c r="BD348" i="21"/>
  <c r="BE39" i="21"/>
  <c r="BD22" i="21"/>
  <c r="BE31" i="21"/>
  <c r="BD340" i="21"/>
  <c r="BE49" i="21"/>
  <c r="BE360" i="21"/>
  <c r="BF23" i="21"/>
  <c r="BF334" i="21"/>
  <c r="BF75" i="21" l="1"/>
  <c r="BE382" i="21"/>
  <c r="BD332" i="21"/>
  <c r="BE341" i="21"/>
  <c r="BE30" i="21"/>
  <c r="BE349" i="21"/>
  <c r="BE38" i="21"/>
  <c r="BE327" i="21"/>
  <c r="BE16" i="21"/>
  <c r="BF50" i="21"/>
  <c r="BE359" i="21"/>
  <c r="BG73" i="21"/>
  <c r="BG383" i="21" s="1"/>
  <c r="BF333" i="21"/>
  <c r="BG24" i="21"/>
  <c r="BF385" i="21" l="1"/>
  <c r="BF72" i="21"/>
  <c r="BF17" i="21"/>
  <c r="BE326" i="21"/>
  <c r="BF15" i="21" s="1"/>
  <c r="BF325" i="21" s="1"/>
  <c r="BE22" i="21"/>
  <c r="BF39" i="21"/>
  <c r="BE348" i="21"/>
  <c r="BE340" i="21"/>
  <c r="BF31" i="21"/>
  <c r="BF49" i="21"/>
  <c r="BF360" i="21"/>
  <c r="BG23" i="21"/>
  <c r="BG334" i="21"/>
  <c r="BG75" i="21" l="1"/>
  <c r="BF382" i="21"/>
  <c r="BE332" i="21"/>
  <c r="BF349" i="21"/>
  <c r="BF38" i="21"/>
  <c r="BF30" i="21"/>
  <c r="BF341" i="21"/>
  <c r="BF327" i="21"/>
  <c r="BF16" i="21"/>
  <c r="BF359" i="21"/>
  <c r="BG50" i="21"/>
  <c r="BG333" i="21"/>
  <c r="BH24" i="21"/>
  <c r="BH73" i="21"/>
  <c r="BH383" i="21" s="1"/>
  <c r="BG385" i="21" l="1"/>
  <c r="BG72" i="21"/>
  <c r="BF22" i="21"/>
  <c r="BF340" i="21"/>
  <c r="BG31" i="21"/>
  <c r="BF326" i="21"/>
  <c r="BG15" i="21" s="1"/>
  <c r="BG325" i="21" s="1"/>
  <c r="BG17" i="21"/>
  <c r="BG39" i="21"/>
  <c r="BF348" i="21"/>
  <c r="BG49" i="21"/>
  <c r="BG360" i="21"/>
  <c r="BG60" i="21"/>
  <c r="BG370" i="21" s="1"/>
  <c r="BH23" i="21"/>
  <c r="BH334" i="21"/>
  <c r="BH75" i="21" l="1"/>
  <c r="BG382" i="21"/>
  <c r="BG38" i="21"/>
  <c r="BG349" i="21"/>
  <c r="BG16" i="21"/>
  <c r="BG327" i="21"/>
  <c r="BG30" i="21"/>
  <c r="BG341" i="21"/>
  <c r="BF332" i="21"/>
  <c r="BG359" i="21"/>
  <c r="BH50" i="21"/>
  <c r="BI24" i="21"/>
  <c r="BH333" i="21"/>
  <c r="BI73" i="21"/>
  <c r="BI383" i="21" s="1"/>
  <c r="BH385" i="21" l="1"/>
  <c r="BH72" i="21"/>
  <c r="BG22" i="21"/>
  <c r="BH17" i="21"/>
  <c r="BG326" i="21"/>
  <c r="BH15" i="21" s="1"/>
  <c r="BH325" i="21" s="1"/>
  <c r="BG348" i="21"/>
  <c r="BH39" i="21"/>
  <c r="BH31" i="21"/>
  <c r="BG340" i="21"/>
  <c r="BH360" i="21"/>
  <c r="BH49" i="21"/>
  <c r="BH60" i="21"/>
  <c r="BH370" i="21" s="1"/>
  <c r="BI60" i="21" s="1"/>
  <c r="BI370" i="21" s="1"/>
  <c r="BJ60" i="21" s="1"/>
  <c r="BJ370" i="21" s="1"/>
  <c r="BI23" i="21"/>
  <c r="BI334" i="21"/>
  <c r="BI75" i="21" l="1"/>
  <c r="BH382" i="21"/>
  <c r="BG332" i="21"/>
  <c r="BH30" i="21"/>
  <c r="BH341" i="21"/>
  <c r="BH38" i="21"/>
  <c r="BH349" i="21"/>
  <c r="BH16" i="21"/>
  <c r="BH327" i="21"/>
  <c r="BH359" i="21"/>
  <c r="BI50" i="21"/>
  <c r="BI333" i="21"/>
  <c r="BJ24" i="21"/>
  <c r="BJ73" i="21"/>
  <c r="BJ383" i="21" s="1"/>
  <c r="BI385" i="21" l="1"/>
  <c r="BI72" i="21"/>
  <c r="BH348" i="21"/>
  <c r="BI39" i="21"/>
  <c r="BI31" i="21"/>
  <c r="BH340" i="21"/>
  <c r="BI17" i="21"/>
  <c r="BH326" i="21"/>
  <c r="BI15" i="21" s="1"/>
  <c r="BI325" i="21" s="1"/>
  <c r="BH22" i="21"/>
  <c r="BI49" i="21"/>
  <c r="BI360" i="21"/>
  <c r="BJ334" i="21"/>
  <c r="BJ23" i="21"/>
  <c r="BJ75" i="21" l="1"/>
  <c r="BI382" i="21"/>
  <c r="BH332" i="21"/>
  <c r="BI30" i="21"/>
  <c r="BI341" i="21"/>
  <c r="BI38" i="21"/>
  <c r="BI349" i="21"/>
  <c r="BI327" i="21"/>
  <c r="BI16" i="21"/>
  <c r="BJ50" i="21"/>
  <c r="BI359" i="21"/>
  <c r="BJ333" i="21"/>
  <c r="BK24" i="21"/>
  <c r="BK73" i="21"/>
  <c r="BK383" i="21" s="1"/>
  <c r="BJ385" i="21" l="1"/>
  <c r="BJ72" i="21"/>
  <c r="BI326" i="21"/>
  <c r="BJ15" i="21" s="1"/>
  <c r="BJ325" i="21" s="1"/>
  <c r="BJ17" i="21"/>
  <c r="BI340" i="21"/>
  <c r="BJ31" i="21"/>
  <c r="BI348" i="21"/>
  <c r="BJ39" i="21"/>
  <c r="BI22" i="21"/>
  <c r="BJ360" i="21"/>
  <c r="BJ49" i="21"/>
  <c r="BK334" i="21"/>
  <c r="BK23" i="21"/>
  <c r="BK75" i="21" l="1"/>
  <c r="BJ382" i="21"/>
  <c r="BJ341" i="21"/>
  <c r="BJ30" i="21"/>
  <c r="BJ349" i="21"/>
  <c r="BJ38" i="21"/>
  <c r="BI332" i="21"/>
  <c r="BJ327" i="21"/>
  <c r="BJ16" i="21"/>
  <c r="BJ359" i="21"/>
  <c r="BK50" i="21"/>
  <c r="BL24" i="21"/>
  <c r="BK333" i="21"/>
  <c r="BL73" i="21"/>
  <c r="BL383" i="21" s="1"/>
  <c r="BK385" i="21" l="1"/>
  <c r="BK72" i="21"/>
  <c r="BJ326" i="21"/>
  <c r="BK15" i="21" s="1"/>
  <c r="BK325" i="21" s="1"/>
  <c r="BK17" i="21"/>
  <c r="BJ22" i="21"/>
  <c r="BJ348" i="21"/>
  <c r="BK39" i="21"/>
  <c r="BJ340" i="21"/>
  <c r="BK31" i="21"/>
  <c r="BK360" i="21"/>
  <c r="BK49" i="21"/>
  <c r="BK60" i="21"/>
  <c r="BK370" i="21" s="1"/>
  <c r="BL23" i="21"/>
  <c r="BL334" i="21"/>
  <c r="BL75" i="21" l="1"/>
  <c r="BK382" i="21"/>
  <c r="BJ332" i="21"/>
  <c r="BK341" i="21"/>
  <c r="BK30" i="21"/>
  <c r="BK38" i="21"/>
  <c r="BK349" i="21"/>
  <c r="BK16" i="21"/>
  <c r="BK327" i="21"/>
  <c r="BL50" i="21"/>
  <c r="BK359" i="21"/>
  <c r="BM73" i="21"/>
  <c r="BM383" i="21" s="1"/>
  <c r="BM24" i="21"/>
  <c r="BL333" i="21"/>
  <c r="BL385" i="21" l="1"/>
  <c r="BL72" i="21"/>
  <c r="BK348" i="21"/>
  <c r="BL39" i="21"/>
  <c r="BK22" i="21"/>
  <c r="BK326" i="21"/>
  <c r="BL15" i="21" s="1"/>
  <c r="BL325" i="21" s="1"/>
  <c r="BL17" i="21"/>
  <c r="BK340" i="21"/>
  <c r="BL31" i="21"/>
  <c r="BL360" i="21"/>
  <c r="BL49" i="21"/>
  <c r="BL60" i="21"/>
  <c r="BL370" i="21" s="1"/>
  <c r="BM23" i="21"/>
  <c r="BM334" i="21"/>
  <c r="BM75" i="21" l="1"/>
  <c r="BL382" i="21"/>
  <c r="BK332" i="21"/>
  <c r="BL341" i="21"/>
  <c r="BL30" i="21"/>
  <c r="BL327" i="21"/>
  <c r="BL16" i="21"/>
  <c r="BL349" i="21"/>
  <c r="BL38" i="21"/>
  <c r="BM50" i="21"/>
  <c r="BL359" i="21"/>
  <c r="BN73" i="21"/>
  <c r="BN383" i="21" s="1"/>
  <c r="BM333" i="21"/>
  <c r="BN24" i="21"/>
  <c r="BM385" i="21" l="1"/>
  <c r="BM72" i="21"/>
  <c r="BL326" i="21"/>
  <c r="BM15" i="21" s="1"/>
  <c r="BM325" i="21" s="1"/>
  <c r="BM17" i="21"/>
  <c r="BL22" i="21"/>
  <c r="BL348" i="21"/>
  <c r="BM39" i="21"/>
  <c r="BM31" i="21"/>
  <c r="BL340" i="21"/>
  <c r="BM360" i="21"/>
  <c r="BM49" i="21"/>
  <c r="BM60" i="21"/>
  <c r="BM370" i="21" s="1"/>
  <c r="BN23" i="21"/>
  <c r="BN334" i="21"/>
  <c r="BN75" i="21" l="1"/>
  <c r="BM382" i="21"/>
  <c r="BL332" i="21"/>
  <c r="BM30" i="21"/>
  <c r="BM341" i="21"/>
  <c r="BM327" i="21"/>
  <c r="BM16" i="21"/>
  <c r="BM38" i="21"/>
  <c r="BM349" i="21"/>
  <c r="BM359" i="21"/>
  <c r="BN50" i="21"/>
  <c r="BO73" i="21"/>
  <c r="BO383" i="21" s="1"/>
  <c r="BN333" i="21"/>
  <c r="BO24" i="21"/>
  <c r="BN385" i="21" l="1"/>
  <c r="BN72" i="21"/>
  <c r="BM326" i="21"/>
  <c r="BN15" i="21" s="1"/>
  <c r="BN325" i="21" s="1"/>
  <c r="BN17" i="21"/>
  <c r="BN39" i="21"/>
  <c r="BM348" i="21"/>
  <c r="BM340" i="21"/>
  <c r="BN31" i="21"/>
  <c r="BM22" i="21"/>
  <c r="BN360" i="21"/>
  <c r="BN49" i="21"/>
  <c r="BN60" i="21"/>
  <c r="BN370" i="21" s="1"/>
  <c r="BO23" i="21"/>
  <c r="BO334" i="21"/>
  <c r="BO75" i="21" l="1"/>
  <c r="BN382" i="21"/>
  <c r="BM332" i="21"/>
  <c r="BN341" i="21"/>
  <c r="BN30" i="21"/>
  <c r="BN349" i="21"/>
  <c r="BN38" i="21"/>
  <c r="BN16" i="21"/>
  <c r="BN327" i="21"/>
  <c r="BO50" i="21"/>
  <c r="BN359" i="21"/>
  <c r="BP24" i="21"/>
  <c r="BO333" i="21"/>
  <c r="BP73" i="21"/>
  <c r="BP383" i="21" s="1"/>
  <c r="BO385" i="21" l="1"/>
  <c r="BO72" i="21"/>
  <c r="BO17" i="21"/>
  <c r="BN326" i="21"/>
  <c r="BO15" i="21" s="1"/>
  <c r="BO325" i="21" s="1"/>
  <c r="BN348" i="21"/>
  <c r="BO39" i="21"/>
  <c r="BN22" i="21"/>
  <c r="BO31" i="21"/>
  <c r="BN340" i="21"/>
  <c r="BO49" i="21"/>
  <c r="BO360" i="21"/>
  <c r="BO60" i="21"/>
  <c r="BO370" i="21" s="1"/>
  <c r="BP23" i="21"/>
  <c r="BP334" i="21"/>
  <c r="BN332" i="21" l="1"/>
  <c r="BP75" i="21"/>
  <c r="BO382" i="21"/>
  <c r="BO341" i="21"/>
  <c r="BO30" i="21"/>
  <c r="BO349" i="21"/>
  <c r="BO38" i="21"/>
  <c r="BO327" i="21"/>
  <c r="BO16" i="21"/>
  <c r="BO359" i="21"/>
  <c r="BP50" i="21"/>
  <c r="BQ73" i="21"/>
  <c r="BQ383" i="21" s="1"/>
  <c r="BP333" i="21"/>
  <c r="BQ24" i="21"/>
  <c r="BP385" i="21" l="1"/>
  <c r="BP72" i="21"/>
  <c r="BO348" i="21"/>
  <c r="BP39" i="21"/>
  <c r="BO22" i="21"/>
  <c r="BO326" i="21"/>
  <c r="BP15" i="21" s="1"/>
  <c r="BP325" i="21" s="1"/>
  <c r="BP17" i="21"/>
  <c r="BP31" i="21"/>
  <c r="BO340" i="21"/>
  <c r="BP49" i="21"/>
  <c r="BP360" i="21"/>
  <c r="BP60" i="21"/>
  <c r="BP370" i="21" s="1"/>
  <c r="BQ334" i="21"/>
  <c r="BQ23" i="21"/>
  <c r="BQ75" i="21" l="1"/>
  <c r="BP382" i="21"/>
  <c r="BO332" i="21"/>
  <c r="BP30" i="21"/>
  <c r="BP341" i="21"/>
  <c r="BP38" i="21"/>
  <c r="BP349" i="21"/>
  <c r="BP16" i="21"/>
  <c r="BP327" i="21"/>
  <c r="BQ50" i="21"/>
  <c r="BP359" i="21"/>
  <c r="BQ333" i="21"/>
  <c r="BR24" i="21"/>
  <c r="BR73" i="21"/>
  <c r="BR383" i="21" s="1"/>
  <c r="BQ385" i="21" l="1"/>
  <c r="BQ72" i="21"/>
  <c r="BP348" i="21"/>
  <c r="BQ39" i="21"/>
  <c r="BP326" i="21"/>
  <c r="BQ15" i="21" s="1"/>
  <c r="BQ325" i="21" s="1"/>
  <c r="BQ17" i="21"/>
  <c r="BP340" i="21"/>
  <c r="BQ31" i="21"/>
  <c r="BP22" i="21"/>
  <c r="BQ360" i="21"/>
  <c r="BQ49" i="21"/>
  <c r="BQ60" i="21"/>
  <c r="BQ370" i="21" s="1"/>
  <c r="BR334" i="21"/>
  <c r="BR23" i="21"/>
  <c r="BR75" i="21" l="1"/>
  <c r="BQ382" i="21"/>
  <c r="BP332" i="21"/>
  <c r="BQ341" i="21"/>
  <c r="BQ30" i="21"/>
  <c r="BQ327" i="21"/>
  <c r="BQ16" i="21"/>
  <c r="BQ349" i="21"/>
  <c r="BQ38" i="21"/>
  <c r="BQ359" i="21"/>
  <c r="BR50" i="21"/>
  <c r="BS24" i="21"/>
  <c r="BR333" i="21"/>
  <c r="BS73" i="21"/>
  <c r="BS383" i="21" s="1"/>
  <c r="BR385" i="21" l="1"/>
  <c r="BR72" i="21"/>
  <c r="BQ326" i="21"/>
  <c r="BR15" i="21" s="1"/>
  <c r="BR325" i="21" s="1"/>
  <c r="BR17" i="21"/>
  <c r="BQ348" i="21"/>
  <c r="BR39" i="21"/>
  <c r="BQ22" i="21"/>
  <c r="BR31" i="21"/>
  <c r="BQ340" i="21"/>
  <c r="BR360" i="21"/>
  <c r="BR49" i="21"/>
  <c r="BR60" i="21"/>
  <c r="BR370" i="21" s="1"/>
  <c r="BS60" i="21" s="1"/>
  <c r="BS370" i="21" s="1"/>
  <c r="BS334" i="21"/>
  <c r="BS23" i="21"/>
  <c r="BS75" i="21" l="1"/>
  <c r="BR382" i="21"/>
  <c r="BQ332" i="21"/>
  <c r="BR349" i="21"/>
  <c r="BR38" i="21"/>
  <c r="BR16" i="21"/>
  <c r="BR327" i="21"/>
  <c r="BR30" i="21"/>
  <c r="BR341" i="21"/>
  <c r="BS50" i="21"/>
  <c r="BR359" i="21"/>
  <c r="BS333" i="21"/>
  <c r="BT24" i="21"/>
  <c r="BT73" i="21"/>
  <c r="BT383" i="21" s="1"/>
  <c r="BS385" i="21" l="1"/>
  <c r="BS72" i="21"/>
  <c r="BR22" i="21"/>
  <c r="BS31" i="21"/>
  <c r="BR340" i="21"/>
  <c r="BS17" i="21"/>
  <c r="BR326" i="21"/>
  <c r="BS15" i="21" s="1"/>
  <c r="BS325" i="21" s="1"/>
  <c r="BR348" i="21"/>
  <c r="BS39" i="21"/>
  <c r="BS49" i="21"/>
  <c r="BS360" i="21"/>
  <c r="BT334" i="21"/>
  <c r="BT23" i="21"/>
  <c r="BT75" i="21" l="1"/>
  <c r="BS382" i="21"/>
  <c r="BS327" i="21"/>
  <c r="BS16" i="21"/>
  <c r="BR332" i="21"/>
  <c r="BS349" i="21"/>
  <c r="BS38" i="21"/>
  <c r="BS341" i="21"/>
  <c r="BS30" i="21"/>
  <c r="BT50" i="21"/>
  <c r="BS359" i="21"/>
  <c r="BU73" i="21"/>
  <c r="BU383" i="21" s="1"/>
  <c r="BT333" i="21"/>
  <c r="BU24" i="21"/>
  <c r="BT385" i="21" l="1"/>
  <c r="BT72" i="21"/>
  <c r="BS22" i="21"/>
  <c r="BS340" i="21"/>
  <c r="BT31" i="21"/>
  <c r="BS348" i="21"/>
  <c r="BT39" i="21"/>
  <c r="BS326" i="21"/>
  <c r="BT15" i="21" s="1"/>
  <c r="BT325" i="21" s="1"/>
  <c r="BT17" i="21"/>
  <c r="BT49" i="21"/>
  <c r="BT360" i="21"/>
  <c r="BT60" i="21"/>
  <c r="BT370" i="21" s="1"/>
  <c r="BU334" i="21"/>
  <c r="BU333" i="21" s="1"/>
  <c r="BU23" i="21"/>
  <c r="BU75" i="21" l="1"/>
  <c r="BT382" i="21"/>
  <c r="BT327" i="21"/>
  <c r="BT16" i="21"/>
  <c r="BT349" i="21"/>
  <c r="BT38" i="21"/>
  <c r="BT30" i="21"/>
  <c r="BT341" i="21"/>
  <c r="BS332" i="21"/>
  <c r="BT359" i="21"/>
  <c r="BU50" i="21"/>
  <c r="BU385" i="21" l="1"/>
  <c r="BU382" i="21" s="1"/>
  <c r="BU72" i="21"/>
  <c r="BT22" i="21"/>
  <c r="BU31" i="21"/>
  <c r="BT340" i="21"/>
  <c r="BU39" i="21"/>
  <c r="BT348" i="21"/>
  <c r="BT326" i="21"/>
  <c r="BU15" i="21" s="1"/>
  <c r="BU325" i="21" s="1"/>
  <c r="BU17" i="21"/>
  <c r="BU49" i="21"/>
  <c r="BU360" i="21"/>
  <c r="BU359" i="21" s="1"/>
  <c r="BU60" i="21"/>
  <c r="BU370" i="21" s="1"/>
  <c r="AS159" i="3"/>
  <c r="AT157" i="3"/>
  <c r="BJ159" i="3"/>
  <c r="AM159" i="3"/>
  <c r="BT157" i="3"/>
  <c r="AH157" i="3"/>
  <c r="BU159" i="3"/>
  <c r="BH157" i="3"/>
  <c r="AU157" i="3"/>
  <c r="BH159" i="3"/>
  <c r="BF157" i="3"/>
  <c r="AI159" i="3"/>
  <c r="AA157" i="3"/>
  <c r="AJ157" i="3"/>
  <c r="AZ159" i="3"/>
  <c r="AL157" i="3"/>
  <c r="AG157" i="3"/>
  <c r="AX159" i="3"/>
  <c r="BG159" i="3"/>
  <c r="BN157" i="3"/>
  <c r="BP159" i="3"/>
  <c r="BO159" i="3"/>
  <c r="BC157" i="3"/>
  <c r="BC159" i="3"/>
  <c r="AQ159" i="3"/>
  <c r="BT159" i="3"/>
  <c r="AV159" i="3"/>
  <c r="AN157" i="3"/>
  <c r="AZ157" i="3"/>
  <c r="AU159" i="3"/>
  <c r="BJ157" i="3"/>
  <c r="BP157" i="3"/>
  <c r="AF159" i="3"/>
  <c r="AJ159" i="3"/>
  <c r="BR157" i="3"/>
  <c r="AT159" i="3"/>
  <c r="BR159" i="3"/>
  <c r="AX157" i="3"/>
  <c r="AG159" i="3"/>
  <c r="BE159" i="3"/>
  <c r="AI157" i="3"/>
  <c r="AV157" i="3"/>
  <c r="AH159" i="3"/>
  <c r="AB159" i="3"/>
  <c r="BK157" i="3"/>
  <c r="AB157" i="3"/>
  <c r="AE159" i="3"/>
  <c r="AQ157" i="3"/>
  <c r="AC157" i="3"/>
  <c r="BM159" i="3"/>
  <c r="AO157" i="3"/>
  <c r="AK157" i="3"/>
  <c r="BF159" i="3"/>
  <c r="AR157" i="3"/>
  <c r="BB157" i="3"/>
  <c r="AK159" i="3"/>
  <c r="AR159" i="3"/>
  <c r="AS157" i="3"/>
  <c r="AD157" i="3"/>
  <c r="BD159" i="3"/>
  <c r="BI157" i="3"/>
  <c r="AF157" i="3"/>
  <c r="AO159" i="3"/>
  <c r="BG157" i="3"/>
  <c r="BA157" i="3"/>
  <c r="AD159" i="3"/>
  <c r="BL157" i="3"/>
  <c r="BS159" i="3"/>
  <c r="AM157" i="3"/>
  <c r="AE157" i="3"/>
  <c r="BQ159" i="3"/>
  <c r="BU157" i="3"/>
  <c r="BO157" i="3"/>
  <c r="AW159" i="3"/>
  <c r="AA159" i="3"/>
  <c r="BD157" i="3"/>
  <c r="AL159" i="3"/>
  <c r="AY159" i="3"/>
  <c r="AW157" i="3"/>
  <c r="AA161" i="3"/>
  <c r="BI159" i="3"/>
  <c r="BM157" i="3"/>
  <c r="BQ157" i="3"/>
  <c r="BL159" i="3"/>
  <c r="BN159" i="3"/>
  <c r="BS157" i="3"/>
  <c r="AC159" i="3"/>
  <c r="AC161" i="3" s="1"/>
  <c r="BA159" i="3"/>
  <c r="AY157" i="3"/>
  <c r="BK159" i="3"/>
  <c r="AN159" i="3"/>
  <c r="BE157" i="3"/>
  <c r="AP159" i="3"/>
  <c r="AH161" i="3"/>
  <c r="AI161" i="3"/>
  <c r="AG161" i="3"/>
  <c r="AV161" i="3"/>
  <c r="BB159" i="3"/>
  <c r="AP157" i="3"/>
  <c r="W157" i="3" s="1"/>
  <c r="BR161" i="3"/>
  <c r="AK161" i="3"/>
  <c r="BU161" i="3"/>
  <c r="AE161" i="3"/>
  <c r="BK161" i="3"/>
  <c r="AJ161" i="3"/>
  <c r="BD161" i="3"/>
  <c r="BT161" i="3"/>
  <c r="BF161" i="3"/>
  <c r="AS161" i="3"/>
  <c r="AW161" i="3"/>
  <c r="AD161" i="3"/>
  <c r="AF161" i="3"/>
  <c r="BA161" i="3"/>
  <c r="BC161" i="3"/>
  <c r="AO161" i="3"/>
  <c r="AP161" i="3"/>
  <c r="AN161" i="3"/>
  <c r="AU161" i="3"/>
  <c r="AT161" i="3"/>
  <c r="AQ161" i="3"/>
  <c r="AM161" i="3"/>
  <c r="BS161" i="3"/>
  <c r="BP161" i="3"/>
  <c r="BE161" i="3"/>
  <c r="AY161" i="3"/>
  <c r="AR161" i="3"/>
  <c r="AL161" i="3"/>
  <c r="AB161" i="3"/>
  <c r="AZ161" i="3"/>
  <c r="BQ161" i="3"/>
  <c r="BL161" i="3"/>
  <c r="AX161" i="3"/>
  <c r="BJ161" i="3"/>
  <c r="BH161" i="3"/>
  <c r="BM161" i="3"/>
  <c r="BB161" i="3"/>
  <c r="W159" i="3"/>
  <c r="BI161" i="3"/>
  <c r="BG161" i="3"/>
  <c r="BO161" i="3"/>
  <c r="BN161" i="3"/>
  <c r="BN313" i="21" l="1"/>
  <c r="BN314" i="21" s="1"/>
  <c r="BN315" i="21" s="1"/>
  <c r="BO313" i="21"/>
  <c r="BO314" i="21" s="1"/>
  <c r="BO315" i="21" s="1"/>
  <c r="BG313" i="21"/>
  <c r="BG314" i="21" s="1"/>
  <c r="BG315" i="21" s="1"/>
  <c r="BI313" i="21"/>
  <c r="BI314" i="21" s="1"/>
  <c r="BI315" i="21" s="1"/>
  <c r="BB313" i="21"/>
  <c r="BB314" i="21" s="1"/>
  <c r="BB315" i="21" s="1"/>
  <c r="BM313" i="21"/>
  <c r="BM314" i="21" s="1"/>
  <c r="BM315" i="21" s="1"/>
  <c r="BH313" i="21"/>
  <c r="BH314" i="21" s="1"/>
  <c r="BH315" i="21" s="1"/>
  <c r="BJ313" i="21"/>
  <c r="BJ314" i="21" s="1"/>
  <c r="BJ315" i="21" s="1"/>
  <c r="AX313" i="21"/>
  <c r="AX314" i="21" s="1"/>
  <c r="AX315" i="21" s="1"/>
  <c r="BL313" i="21"/>
  <c r="BL314" i="21" s="1"/>
  <c r="BL315" i="21" s="1"/>
  <c r="BQ313" i="21"/>
  <c r="BQ314" i="21" s="1"/>
  <c r="BQ315" i="21" s="1"/>
  <c r="AZ313" i="21"/>
  <c r="AZ314" i="21" s="1"/>
  <c r="AZ315" i="21" s="1"/>
  <c r="AB313" i="21"/>
  <c r="AB314" i="21" s="1"/>
  <c r="AL313" i="21"/>
  <c r="AL314" i="21" s="1"/>
  <c r="AL315" i="21" s="1"/>
  <c r="AR313" i="21"/>
  <c r="AR314" i="21" s="1"/>
  <c r="AR315" i="21" s="1"/>
  <c r="AY313" i="21"/>
  <c r="AY314" i="21" s="1"/>
  <c r="AY315" i="21" s="1"/>
  <c r="BE313" i="21"/>
  <c r="BE314" i="21" s="1"/>
  <c r="BE315" i="21" s="1"/>
  <c r="BP313" i="21"/>
  <c r="BP314" i="21" s="1"/>
  <c r="BP315" i="21" s="1"/>
  <c r="BS313" i="21"/>
  <c r="BS314" i="21" s="1"/>
  <c r="BS315" i="21" s="1"/>
  <c r="AM313" i="21"/>
  <c r="AM314" i="21" s="1"/>
  <c r="AM315" i="21" s="1"/>
  <c r="AQ313" i="21"/>
  <c r="AQ314" i="21" s="1"/>
  <c r="AQ315" i="21" s="1"/>
  <c r="AT313" i="21"/>
  <c r="AT314" i="21" s="1"/>
  <c r="AT315" i="21" s="1"/>
  <c r="AU313" i="21"/>
  <c r="AU314" i="21" s="1"/>
  <c r="AU315" i="21" s="1"/>
  <c r="AN313" i="21"/>
  <c r="AN314" i="21" s="1"/>
  <c r="AN315" i="21" s="1"/>
  <c r="AP313" i="21"/>
  <c r="AP314" i="21" s="1"/>
  <c r="AP315" i="21" s="1"/>
  <c r="AO313" i="21"/>
  <c r="AO314" i="21" s="1"/>
  <c r="AO315" i="21" s="1"/>
  <c r="BC313" i="21"/>
  <c r="BC314" i="21" s="1"/>
  <c r="BC315" i="21" s="1"/>
  <c r="BA313" i="21"/>
  <c r="BA314" i="21" s="1"/>
  <c r="BA315" i="21" s="1"/>
  <c r="AF313" i="21"/>
  <c r="AF314" i="21" s="1"/>
  <c r="AD313" i="21"/>
  <c r="AD314" i="21" s="1"/>
  <c r="AW313" i="21"/>
  <c r="AW314" i="21" s="1"/>
  <c r="AW315" i="21" s="1"/>
  <c r="AS313" i="21"/>
  <c r="AS314" i="21" s="1"/>
  <c r="AS315" i="21" s="1"/>
  <c r="BF313" i="21"/>
  <c r="BF314" i="21" s="1"/>
  <c r="BF315" i="21" s="1"/>
  <c r="BT313" i="21"/>
  <c r="BT314" i="21" s="1"/>
  <c r="BT315" i="21" s="1"/>
  <c r="BD313" i="21"/>
  <c r="BD314" i="21" s="1"/>
  <c r="BD315" i="21" s="1"/>
  <c r="AJ313" i="21"/>
  <c r="AJ314" i="21" s="1"/>
  <c r="AJ315" i="21" s="1"/>
  <c r="BK313" i="21"/>
  <c r="BK314" i="21" s="1"/>
  <c r="BK315" i="21" s="1"/>
  <c r="AE313" i="21"/>
  <c r="AE314" i="21" s="1"/>
  <c r="BU313" i="21"/>
  <c r="BU314" i="21" s="1"/>
  <c r="BU315" i="21" s="1"/>
  <c r="AK313" i="21"/>
  <c r="AK314" i="21" s="1"/>
  <c r="AK315" i="21" s="1"/>
  <c r="BR313" i="21"/>
  <c r="BR314" i="21" s="1"/>
  <c r="BR315" i="21" s="1"/>
  <c r="AV313" i="21"/>
  <c r="AV314" i="21" s="1"/>
  <c r="AV315" i="21" s="1"/>
  <c r="AG313" i="21"/>
  <c r="AG314" i="21" s="1"/>
  <c r="AI313" i="21"/>
  <c r="AI314" i="21" s="1"/>
  <c r="AI315" i="21" s="1"/>
  <c r="AH313" i="21"/>
  <c r="AH314" i="21" s="1"/>
  <c r="AH315" i="21" s="1"/>
  <c r="AC313" i="21"/>
  <c r="AC314" i="21" s="1"/>
  <c r="AA313" i="21"/>
  <c r="BU16" i="21"/>
  <c r="BU327" i="21"/>
  <c r="BU326" i="21" s="1"/>
  <c r="BU38" i="21"/>
  <c r="BU349" i="21"/>
  <c r="BU348" i="21" s="1"/>
  <c r="BT332" i="21"/>
  <c r="BU30" i="21"/>
  <c r="BU341" i="21"/>
  <c r="BU340" i="21" s="1"/>
  <c r="AP107" i="21"/>
  <c r="AP110" i="21" s="1"/>
  <c r="BT107" i="21"/>
  <c r="BT110" i="21" s="1"/>
  <c r="AD107" i="21"/>
  <c r="AD110" i="21" s="1"/>
  <c r="BF107" i="21"/>
  <c r="BF110" i="21" s="1"/>
  <c r="BE107" i="21"/>
  <c r="BE110" i="21" s="1"/>
  <c r="AQ107" i="21"/>
  <c r="AQ110" i="21" s="1"/>
  <c r="BF106" i="21"/>
  <c r="BF109" i="21" s="1"/>
  <c r="BF280" i="21" s="1"/>
  <c r="AN106" i="21"/>
  <c r="AN109" i="21" s="1"/>
  <c r="AN280" i="21" s="1"/>
  <c r="BE106" i="21"/>
  <c r="BE109" i="21" s="1"/>
  <c r="BE280" i="21" s="1"/>
  <c r="AW106" i="21"/>
  <c r="AW109" i="21" s="1"/>
  <c r="AW280" i="21" s="1"/>
  <c r="BA106" i="21"/>
  <c r="BA109" i="21" s="1"/>
  <c r="BA280" i="21" s="1"/>
  <c r="AK106" i="21"/>
  <c r="AK109" i="21" s="1"/>
  <c r="AK280" i="21" s="1"/>
  <c r="AG107" i="21"/>
  <c r="AG110" i="21" s="1"/>
  <c r="BC107" i="21"/>
  <c r="BC110" i="21" s="1"/>
  <c r="BH107" i="21"/>
  <c r="BH110" i="21" s="1"/>
  <c r="BS107" i="21"/>
  <c r="BS110" i="21" s="1"/>
  <c r="AN107" i="21"/>
  <c r="AN110" i="21" s="1"/>
  <c r="AY107" i="21"/>
  <c r="AY110" i="21" s="1"/>
  <c r="BG106" i="21"/>
  <c r="BG109" i="21" s="1"/>
  <c r="BG280" i="21" s="1"/>
  <c r="AO106" i="21"/>
  <c r="AO109" i="21" s="1"/>
  <c r="AO280" i="21" s="1"/>
  <c r="AX106" i="21"/>
  <c r="AX109" i="21" s="1"/>
  <c r="AX280" i="21" s="1"/>
  <c r="BC106" i="21"/>
  <c r="BC109" i="21" s="1"/>
  <c r="BC280" i="21" s="1"/>
  <c r="AU106" i="21"/>
  <c r="AU109" i="21" s="1"/>
  <c r="AU280" i="21" s="1"/>
  <c r="AA106" i="21"/>
  <c r="AA109" i="21" s="1"/>
  <c r="AA280" i="21" s="1"/>
  <c r="BK107" i="21"/>
  <c r="BK110" i="21" s="1"/>
  <c r="AL107" i="21"/>
  <c r="AL110" i="21" s="1"/>
  <c r="AO107" i="21"/>
  <c r="AO110" i="21" s="1"/>
  <c r="BM107" i="21"/>
  <c r="BM110" i="21" s="1"/>
  <c r="BR107" i="21"/>
  <c r="BR110" i="21" s="1"/>
  <c r="BO107" i="21"/>
  <c r="BO110" i="21" s="1"/>
  <c r="BH106" i="21"/>
  <c r="BH109" i="21" s="1"/>
  <c r="BH280" i="21" s="1"/>
  <c r="AP106" i="21"/>
  <c r="AP109" i="21" s="1"/>
  <c r="AP280" i="21" s="1"/>
  <c r="AY106" i="21"/>
  <c r="AY109" i="21" s="1"/>
  <c r="AY280" i="21" s="1"/>
  <c r="BD106" i="21"/>
  <c r="BD109" i="21" s="1"/>
  <c r="BD280" i="21" s="1"/>
  <c r="AF106" i="21"/>
  <c r="AF109" i="21" s="1"/>
  <c r="AF280" i="21" s="1"/>
  <c r="AC106" i="21"/>
  <c r="AC109" i="21" s="1"/>
  <c r="AC280" i="21" s="1"/>
  <c r="AT107" i="21"/>
  <c r="AT110" i="21" s="1"/>
  <c r="BP107" i="21"/>
  <c r="BP110" i="21" s="1"/>
  <c r="BU107" i="21"/>
  <c r="BU110" i="21" s="1"/>
  <c r="AV107" i="21"/>
  <c r="AV110" i="21" s="1"/>
  <c r="BA107" i="21"/>
  <c r="BA110" i="21" s="1"/>
  <c r="AA107" i="21"/>
  <c r="AA110" i="21" s="1"/>
  <c r="BI106" i="21"/>
  <c r="BI109" i="21" s="1"/>
  <c r="BI280" i="21" s="1"/>
  <c r="AQ106" i="21"/>
  <c r="AQ109" i="21" s="1"/>
  <c r="AQ280" i="21" s="1"/>
  <c r="BR106" i="21"/>
  <c r="BR109" i="21" s="1"/>
  <c r="BR280" i="21" s="1"/>
  <c r="BN106" i="21"/>
  <c r="BN109" i="21" s="1"/>
  <c r="BN280" i="21" s="1"/>
  <c r="AH106" i="21"/>
  <c r="AH109" i="21" s="1"/>
  <c r="AH280" i="21" s="1"/>
  <c r="AI106" i="21"/>
  <c r="AI109" i="21" s="1"/>
  <c r="AI280" i="21" s="1"/>
  <c r="AC107" i="21"/>
  <c r="AC110" i="21" s="1"/>
  <c r="AW107" i="21"/>
  <c r="AW110" i="21" s="1"/>
  <c r="BD107" i="21"/>
  <c r="BD110" i="21" s="1"/>
  <c r="AE107" i="21"/>
  <c r="AE110" i="21" s="1"/>
  <c r="AJ107" i="21"/>
  <c r="AJ110" i="21" s="1"/>
  <c r="BG107" i="21"/>
  <c r="BG110" i="21" s="1"/>
  <c r="BT106" i="21"/>
  <c r="BT109" i="21" s="1"/>
  <c r="BT280" i="21" s="1"/>
  <c r="AR106" i="21"/>
  <c r="AR109" i="21" s="1"/>
  <c r="AR280" i="21" s="1"/>
  <c r="BS106" i="21"/>
  <c r="BS109" i="21" s="1"/>
  <c r="BS280" i="21" s="1"/>
  <c r="BO106" i="21"/>
  <c r="BO109" i="21" s="1"/>
  <c r="BO280" i="21" s="1"/>
  <c r="AD106" i="21"/>
  <c r="AD109" i="21" s="1"/>
  <c r="AD280" i="21" s="1"/>
  <c r="AB106" i="21"/>
  <c r="AB109" i="21" s="1"/>
  <c r="AB280" i="21" s="1"/>
  <c r="AF107" i="21"/>
  <c r="AF110" i="21" s="1"/>
  <c r="AX107" i="21"/>
  <c r="AX110" i="21" s="1"/>
  <c r="AM107" i="21"/>
  <c r="AM110" i="21" s="1"/>
  <c r="BI107" i="21"/>
  <c r="BI110" i="21" s="1"/>
  <c r="BN107" i="21"/>
  <c r="BN110" i="21" s="1"/>
  <c r="BU106" i="21"/>
  <c r="BU109" i="21" s="1"/>
  <c r="BU280" i="21" s="1"/>
  <c r="AS106" i="21"/>
  <c r="AS109" i="21" s="1"/>
  <c r="AS280" i="21" s="1"/>
  <c r="BK106" i="21"/>
  <c r="BK109" i="21" s="1"/>
  <c r="BK280" i="21" s="1"/>
  <c r="BP106" i="21"/>
  <c r="BP109" i="21" s="1"/>
  <c r="BP280" i="21" s="1"/>
  <c r="AG106" i="21"/>
  <c r="AG109" i="21" s="1"/>
  <c r="AG280" i="21" s="1"/>
  <c r="BJ107" i="21"/>
  <c r="BJ110" i="21" s="1"/>
  <c r="BB107" i="21"/>
  <c r="BB110" i="21" s="1"/>
  <c r="BL107" i="21"/>
  <c r="BL110" i="21" s="1"/>
  <c r="BQ107" i="21"/>
  <c r="BQ110" i="21" s="1"/>
  <c r="AR107" i="21"/>
  <c r="AR110" i="21" s="1"/>
  <c r="AB107" i="21"/>
  <c r="AB110" i="21" s="1"/>
  <c r="BJ106" i="21"/>
  <c r="BJ109" i="21" s="1"/>
  <c r="BJ280" i="21" s="1"/>
  <c r="AL106" i="21"/>
  <c r="AL109" i="21" s="1"/>
  <c r="AL280" i="21" s="1"/>
  <c r="AT106" i="21"/>
  <c r="AT109" i="21" s="1"/>
  <c r="AT280" i="21" s="1"/>
  <c r="BL106" i="21"/>
  <c r="BL109" i="21" s="1"/>
  <c r="BL280" i="21" s="1"/>
  <c r="BQ106" i="21"/>
  <c r="BQ109" i="21" s="1"/>
  <c r="BQ280" i="21" s="1"/>
  <c r="AE106" i="21"/>
  <c r="AE109" i="21" s="1"/>
  <c r="AE280" i="21" s="1"/>
  <c r="AK107" i="21"/>
  <c r="AK110" i="21" s="1"/>
  <c r="AH107" i="21"/>
  <c r="AH110" i="21" s="1"/>
  <c r="AU107" i="21"/>
  <c r="AU110" i="21" s="1"/>
  <c r="AZ107" i="21"/>
  <c r="AZ110" i="21" s="1"/>
  <c r="AS107" i="21"/>
  <c r="AS110" i="21" s="1"/>
  <c r="AI107" i="21"/>
  <c r="AI110" i="21" s="1"/>
  <c r="BM106" i="21"/>
  <c r="BM109" i="21" s="1"/>
  <c r="BM280" i="21" s="1"/>
  <c r="AM106" i="21"/>
  <c r="AM109" i="21" s="1"/>
  <c r="AM280" i="21" s="1"/>
  <c r="BB106" i="21"/>
  <c r="BB109" i="21" s="1"/>
  <c r="BB280" i="21" s="1"/>
  <c r="AV106" i="21"/>
  <c r="AV109" i="21" s="1"/>
  <c r="AV280" i="21" s="1"/>
  <c r="AZ106" i="21"/>
  <c r="AZ109" i="21" s="1"/>
  <c r="AZ280" i="21" s="1"/>
  <c r="AJ106" i="21"/>
  <c r="AJ109" i="21" s="1"/>
  <c r="AJ280" i="21" s="1"/>
  <c r="AB234" i="21"/>
  <c r="BR234" i="21"/>
  <c r="BF234" i="21"/>
  <c r="AW234" i="21"/>
  <c r="AF234" i="21"/>
  <c r="BJ234" i="21"/>
  <c r="AX234" i="21"/>
  <c r="AO234" i="21"/>
  <c r="BS234" i="21"/>
  <c r="BB234" i="21"/>
  <c r="AP234" i="21"/>
  <c r="AG234" i="21"/>
  <c r="BK234" i="21"/>
  <c r="AT234" i="21"/>
  <c r="AH234" i="21"/>
  <c r="BT234" i="21"/>
  <c r="BC234" i="21"/>
  <c r="AL234" i="21"/>
  <c r="BE234" i="21"/>
  <c r="BL234" i="21"/>
  <c r="AU234" i="21"/>
  <c r="AD234" i="21"/>
  <c r="AN234" i="21"/>
  <c r="BU234" i="21"/>
  <c r="BD234" i="21"/>
  <c r="AM234" i="21"/>
  <c r="BQ234" i="21"/>
  <c r="BM234" i="21"/>
  <c r="AV234" i="21"/>
  <c r="AE234" i="21"/>
  <c r="BI234" i="21"/>
  <c r="BN234" i="21"/>
  <c r="AA234" i="21"/>
  <c r="BA234" i="21"/>
  <c r="BG234" i="21"/>
  <c r="AR234" i="21"/>
  <c r="AK234" i="21"/>
  <c r="AY234" i="21"/>
  <c r="AZ234" i="21"/>
  <c r="AC234" i="21"/>
  <c r="AI234" i="21"/>
  <c r="AJ234" i="21"/>
  <c r="AS234" i="21"/>
  <c r="AQ234" i="21"/>
  <c r="BH234" i="21"/>
  <c r="BO234" i="21"/>
  <c r="BP234" i="21"/>
  <c r="AA399" i="21"/>
  <c r="W313" i="21"/>
  <c r="W161" i="3"/>
  <c r="W107" i="21"/>
  <c r="W106" i="21"/>
  <c r="W234" i="21"/>
  <c r="W109" i="21"/>
  <c r="W110" i="21"/>
  <c r="W280" i="21"/>
  <c r="W281" i="21"/>
  <c r="BU332" i="21" l="1"/>
  <c r="BU22" i="21"/>
  <c r="AA314" i="21"/>
  <c r="AA373" i="21"/>
  <c r="AB63" i="21" s="1"/>
  <c r="AB373" i="21" s="1"/>
  <c r="AC63" i="21" s="1"/>
  <c r="AC373" i="21" s="1"/>
  <c r="AD63" i="21" s="1"/>
  <c r="AD373" i="21" s="1"/>
  <c r="AE63" i="21" s="1"/>
  <c r="AE373" i="21" s="1"/>
  <c r="AF63" i="21" s="1"/>
  <c r="AF373" i="21" s="1"/>
  <c r="AG63" i="21" s="1"/>
  <c r="AG373" i="21" s="1"/>
  <c r="AH63" i="21" s="1"/>
  <c r="AH373" i="21" s="1"/>
  <c r="AI63" i="21" s="1"/>
  <c r="AI373" i="21" s="1"/>
  <c r="AJ63" i="21" s="1"/>
  <c r="AJ373" i="21" s="1"/>
  <c r="AK63" i="21" s="1"/>
  <c r="AK373" i="21" s="1"/>
  <c r="AL63" i="21" s="1"/>
  <c r="AL373" i="21" s="1"/>
  <c r="AM63" i="21" s="1"/>
  <c r="AM373" i="21" s="1"/>
  <c r="AN63" i="21" s="1"/>
  <c r="AN373" i="21" s="1"/>
  <c r="AO63" i="21" s="1"/>
  <c r="AO373" i="21" s="1"/>
  <c r="AP63" i="21" s="1"/>
  <c r="AP373" i="21" s="1"/>
  <c r="AQ63" i="21" s="1"/>
  <c r="AQ373" i="21" s="1"/>
  <c r="AR63" i="21" s="1"/>
  <c r="AR373" i="21" s="1"/>
  <c r="AS63" i="21" s="1"/>
  <c r="AS373" i="21" s="1"/>
  <c r="AT63" i="21" s="1"/>
  <c r="AT373" i="21" s="1"/>
  <c r="AU63" i="21" s="1"/>
  <c r="AU373" i="21" s="1"/>
  <c r="AV63" i="21" s="1"/>
  <c r="AV373" i="21" s="1"/>
  <c r="AW63" i="21" s="1"/>
  <c r="AW373" i="21" s="1"/>
  <c r="AX63" i="21" s="1"/>
  <c r="AX373" i="21" s="1"/>
  <c r="AY63" i="21" s="1"/>
  <c r="AY373" i="21" s="1"/>
  <c r="AZ63" i="21" s="1"/>
  <c r="AZ373" i="21" s="1"/>
  <c r="BA63" i="21" s="1"/>
  <c r="BA373" i="21" s="1"/>
  <c r="BB63" i="21" s="1"/>
  <c r="BB373" i="21" s="1"/>
  <c r="BC63" i="21" s="1"/>
  <c r="BC373" i="21" s="1"/>
  <c r="BD63" i="21" s="1"/>
  <c r="BD373" i="21" s="1"/>
  <c r="BE63" i="21" s="1"/>
  <c r="BE373" i="21" s="1"/>
  <c r="BF63" i="21" s="1"/>
  <c r="BF373" i="21" s="1"/>
  <c r="BG63" i="21" s="1"/>
  <c r="BG373" i="21" s="1"/>
  <c r="BH63" i="21" s="1"/>
  <c r="BH373" i="21" s="1"/>
  <c r="BI63" i="21" s="1"/>
  <c r="BI373" i="21" s="1"/>
  <c r="BJ63" i="21" s="1"/>
  <c r="BJ373" i="21" s="1"/>
  <c r="BK63" i="21" s="1"/>
  <c r="BK373" i="21" s="1"/>
  <c r="BL63" i="21" s="1"/>
  <c r="BL373" i="21" s="1"/>
  <c r="BM63" i="21" s="1"/>
  <c r="BM373" i="21" s="1"/>
  <c r="BN63" i="21" s="1"/>
  <c r="BN373" i="21" s="1"/>
  <c r="BO63" i="21" s="1"/>
  <c r="BO373" i="21" s="1"/>
  <c r="BP63" i="21" s="1"/>
  <c r="BP373" i="21" s="1"/>
  <c r="BQ63" i="21" s="1"/>
  <c r="BQ373" i="21" s="1"/>
  <c r="BR63" i="21" s="1"/>
  <c r="BR373" i="21" s="1"/>
  <c r="BS63" i="21" s="1"/>
  <c r="BS373" i="21" s="1"/>
  <c r="BT63" i="21" s="1"/>
  <c r="BT373" i="21" s="1"/>
  <c r="BU63" i="21" s="1"/>
  <c r="BU373" i="21" s="1"/>
  <c r="AA408" i="21"/>
  <c r="AB98" i="21" s="1"/>
  <c r="AB408" i="21" s="1"/>
  <c r="AC98" i="21" s="1"/>
  <c r="AC408" i="21" s="1"/>
  <c r="AD98" i="21" s="1"/>
  <c r="AD408" i="21" s="1"/>
  <c r="AE98" i="21" s="1"/>
  <c r="AE408" i="21" s="1"/>
  <c r="AF98" i="21" s="1"/>
  <c r="AF408" i="21" s="1"/>
  <c r="AG98" i="21" s="1"/>
  <c r="AG408" i="21" s="1"/>
  <c r="AH98" i="21" s="1"/>
  <c r="AH408" i="21" s="1"/>
  <c r="AI98" i="21" s="1"/>
  <c r="AI408" i="21" s="1"/>
  <c r="AJ98" i="21" s="1"/>
  <c r="AJ408" i="21" s="1"/>
  <c r="AK98" i="21" s="1"/>
  <c r="AK408" i="21" s="1"/>
  <c r="AL98" i="21" s="1"/>
  <c r="AL408" i="21" s="1"/>
  <c r="AM98" i="21" s="1"/>
  <c r="AM408" i="21" s="1"/>
  <c r="AN98" i="21" s="1"/>
  <c r="AN408" i="21" s="1"/>
  <c r="AO98" i="21" s="1"/>
  <c r="AO408" i="21" s="1"/>
  <c r="AP98" i="21" s="1"/>
  <c r="AP408" i="21" s="1"/>
  <c r="AQ98" i="21" s="1"/>
  <c r="AQ408" i="21" s="1"/>
  <c r="AR98" i="21" s="1"/>
  <c r="AR408" i="21" s="1"/>
  <c r="AS98" i="21" s="1"/>
  <c r="AS408" i="21" s="1"/>
  <c r="AT98" i="21" s="1"/>
  <c r="AT408" i="21" s="1"/>
  <c r="AU98" i="21" s="1"/>
  <c r="AU408" i="21" s="1"/>
  <c r="AV98" i="21" s="1"/>
  <c r="AV408" i="21" s="1"/>
  <c r="AW98" i="21" s="1"/>
  <c r="AW408" i="21" s="1"/>
  <c r="AX98" i="21" s="1"/>
  <c r="AX408" i="21" s="1"/>
  <c r="AY98" i="21" s="1"/>
  <c r="AY408" i="21" s="1"/>
  <c r="AZ98" i="21" s="1"/>
  <c r="AZ408" i="21" s="1"/>
  <c r="BA98" i="21" s="1"/>
  <c r="BA408" i="21" s="1"/>
  <c r="BB98" i="21" s="1"/>
  <c r="BB408" i="21" s="1"/>
  <c r="BC98" i="21" s="1"/>
  <c r="BC408" i="21" s="1"/>
  <c r="BD98" i="21" s="1"/>
  <c r="BD408" i="21" s="1"/>
  <c r="BE98" i="21" s="1"/>
  <c r="BE408" i="21" s="1"/>
  <c r="BF98" i="21" s="1"/>
  <c r="BF408" i="21" s="1"/>
  <c r="BG98" i="21" s="1"/>
  <c r="BG408" i="21" s="1"/>
  <c r="BH98" i="21" s="1"/>
  <c r="BH408" i="21" s="1"/>
  <c r="BI98" i="21" s="1"/>
  <c r="BI408" i="21" s="1"/>
  <c r="BJ98" i="21" s="1"/>
  <c r="BJ408" i="21" s="1"/>
  <c r="BK98" i="21" s="1"/>
  <c r="BK408" i="21" s="1"/>
  <c r="BL98" i="21" s="1"/>
  <c r="BL408" i="21" s="1"/>
  <c r="BM98" i="21" s="1"/>
  <c r="BM408" i="21" s="1"/>
  <c r="BN98" i="21" s="1"/>
  <c r="BN408" i="21" s="1"/>
  <c r="BO98" i="21" s="1"/>
  <c r="BO408" i="21" s="1"/>
  <c r="BP98" i="21" s="1"/>
  <c r="BP408" i="21" s="1"/>
  <c r="BQ98" i="21" s="1"/>
  <c r="BQ408" i="21" s="1"/>
  <c r="BR98" i="21" s="1"/>
  <c r="BR408" i="21" s="1"/>
  <c r="BS98" i="21" s="1"/>
  <c r="BS408" i="21" s="1"/>
  <c r="BT98" i="21" s="1"/>
  <c r="BT408" i="21" s="1"/>
  <c r="BU98" i="21" s="1"/>
  <c r="BU408" i="21" s="1"/>
  <c r="AJ271" i="21"/>
  <c r="AJ272" i="21" s="1"/>
  <c r="AJ274" i="21" s="1"/>
  <c r="AJ235" i="21"/>
  <c r="AJ236" i="21" s="1"/>
  <c r="BA271" i="21"/>
  <c r="BA272" i="21" s="1"/>
  <c r="BA274" i="21" s="1"/>
  <c r="BA235" i="21"/>
  <c r="BA236" i="21" s="1"/>
  <c r="AM271" i="21"/>
  <c r="AM272" i="21" s="1"/>
  <c r="AM274" i="21" s="1"/>
  <c r="AM235" i="21"/>
  <c r="AM236" i="21" s="1"/>
  <c r="AL271" i="21"/>
  <c r="AL272" i="21" s="1"/>
  <c r="AL274" i="21" s="1"/>
  <c r="AL235" i="21"/>
  <c r="AL236" i="21" s="1"/>
  <c r="BB271" i="21"/>
  <c r="BB272" i="21" s="1"/>
  <c r="BB274" i="21" s="1"/>
  <c r="BB235" i="21"/>
  <c r="BB236" i="21" s="1"/>
  <c r="BR271" i="21"/>
  <c r="BR272" i="21" s="1"/>
  <c r="BR274" i="21" s="1"/>
  <c r="BR235" i="21"/>
  <c r="BR236" i="21" s="1"/>
  <c r="AQ271" i="21"/>
  <c r="AQ272" i="21" s="1"/>
  <c r="AQ274" i="21" s="1"/>
  <c r="AQ235" i="21"/>
  <c r="AQ236" i="21" s="1"/>
  <c r="AR271" i="21"/>
  <c r="AR272" i="21" s="1"/>
  <c r="AR274" i="21" s="1"/>
  <c r="AR235" i="21"/>
  <c r="AR236" i="21" s="1"/>
  <c r="BM271" i="21"/>
  <c r="BM272" i="21" s="1"/>
  <c r="BM274" i="21" s="1"/>
  <c r="BM235" i="21"/>
  <c r="BM236" i="21" s="1"/>
  <c r="BL271" i="21"/>
  <c r="BL272" i="21" s="1"/>
  <c r="BL274" i="21" s="1"/>
  <c r="BL235" i="21"/>
  <c r="BL236" i="21" s="1"/>
  <c r="AG271" i="21"/>
  <c r="AG272" i="21" s="1"/>
  <c r="AG274" i="21" s="1"/>
  <c r="AG235" i="21"/>
  <c r="AW271" i="21"/>
  <c r="AW272" i="21" s="1"/>
  <c r="AW274" i="21" s="1"/>
  <c r="AW235" i="21"/>
  <c r="AW236" i="21" s="1"/>
  <c r="AS271" i="21"/>
  <c r="AS272" i="21" s="1"/>
  <c r="AS274" i="21" s="1"/>
  <c r="AS235" i="21"/>
  <c r="AS236" i="21" s="1"/>
  <c r="BG271" i="21"/>
  <c r="BG272" i="21" s="1"/>
  <c r="BG274" i="21" s="1"/>
  <c r="BG235" i="21"/>
  <c r="BG236" i="21" s="1"/>
  <c r="BQ271" i="21"/>
  <c r="BQ272" i="21" s="1"/>
  <c r="BQ274" i="21" s="1"/>
  <c r="BQ235" i="21"/>
  <c r="BQ236" i="21" s="1"/>
  <c r="BE271" i="21"/>
  <c r="BE272" i="21" s="1"/>
  <c r="BE274" i="21" s="1"/>
  <c r="BE235" i="21"/>
  <c r="BE236" i="21" s="1"/>
  <c r="AP271" i="21"/>
  <c r="AP272" i="21" s="1"/>
  <c r="AP274" i="21" s="1"/>
  <c r="AP235" i="21"/>
  <c r="AP236" i="21" s="1"/>
  <c r="BF271" i="21"/>
  <c r="BF272" i="21" s="1"/>
  <c r="BF274" i="21" s="1"/>
  <c r="BF235" i="21"/>
  <c r="BF236" i="21" s="1"/>
  <c r="AI271" i="21"/>
  <c r="AI272" i="21" s="1"/>
  <c r="AI274" i="21" s="1"/>
  <c r="AI235" i="21"/>
  <c r="AI236" i="21" s="1"/>
  <c r="AA271" i="21"/>
  <c r="AA272" i="21" s="1"/>
  <c r="AA274" i="21" s="1"/>
  <c r="AA235" i="21"/>
  <c r="BD271" i="21"/>
  <c r="BD272" i="21" s="1"/>
  <c r="BD274" i="21" s="1"/>
  <c r="BD235" i="21"/>
  <c r="BD236" i="21" s="1"/>
  <c r="BC271" i="21"/>
  <c r="BC272" i="21" s="1"/>
  <c r="BC274" i="21" s="1"/>
  <c r="BC235" i="21"/>
  <c r="BC236" i="21" s="1"/>
  <c r="BS271" i="21"/>
  <c r="BS272" i="21" s="1"/>
  <c r="BS274" i="21" s="1"/>
  <c r="BS235" i="21"/>
  <c r="BS236" i="21" s="1"/>
  <c r="AB271" i="21"/>
  <c r="AB272" i="21" s="1"/>
  <c r="AB274" i="21" s="1"/>
  <c r="AB235" i="21"/>
  <c r="AC271" i="21"/>
  <c r="AC235" i="21"/>
  <c r="BU271" i="21"/>
  <c r="BU272" i="21" s="1"/>
  <c r="BU274" i="21" s="1"/>
  <c r="BU235" i="21"/>
  <c r="BU236" i="21" s="1"/>
  <c r="AO271" i="21"/>
  <c r="AO272" i="21" s="1"/>
  <c r="AO274" i="21" s="1"/>
  <c r="AO235" i="21"/>
  <c r="AO236" i="21" s="1"/>
  <c r="BP271" i="21"/>
  <c r="BP272" i="21" s="1"/>
  <c r="BP274" i="21" s="1"/>
  <c r="BP235" i="21"/>
  <c r="BP236" i="21" s="1"/>
  <c r="BI271" i="21"/>
  <c r="BI272" i="21" s="1"/>
  <c r="BI274" i="21" s="1"/>
  <c r="BI235" i="21"/>
  <c r="BI236" i="21" s="1"/>
  <c r="AX271" i="21"/>
  <c r="AX272" i="21" s="1"/>
  <c r="AX274" i="21" s="1"/>
  <c r="AX235" i="21"/>
  <c r="AX236" i="21" s="1"/>
  <c r="BO271" i="21"/>
  <c r="BO272" i="21" s="1"/>
  <c r="BO274" i="21" s="1"/>
  <c r="BO235" i="21"/>
  <c r="BO236" i="21" s="1"/>
  <c r="AE271" i="21"/>
  <c r="AE272" i="21" s="1"/>
  <c r="AE274" i="21" s="1"/>
  <c r="AE235" i="21"/>
  <c r="BJ271" i="21"/>
  <c r="BJ272" i="21" s="1"/>
  <c r="BJ274" i="21" s="1"/>
  <c r="BJ235" i="21"/>
  <c r="BJ236" i="21" s="1"/>
  <c r="AK271" i="21"/>
  <c r="AK272" i="21" s="1"/>
  <c r="AK274" i="21" s="1"/>
  <c r="AK235" i="21"/>
  <c r="AK236" i="21" s="1"/>
  <c r="AV271" i="21"/>
  <c r="AV272" i="21" s="1"/>
  <c r="AV274" i="21" s="1"/>
  <c r="AV235" i="21"/>
  <c r="AV236" i="21" s="1"/>
  <c r="BK271" i="21"/>
  <c r="BK272" i="21" s="1"/>
  <c r="BK274" i="21" s="1"/>
  <c r="BK235" i="21"/>
  <c r="BK236" i="21" s="1"/>
  <c r="AF271" i="21"/>
  <c r="AF272" i="21" s="1"/>
  <c r="AF274" i="21" s="1"/>
  <c r="AF235" i="21"/>
  <c r="BN271" i="21"/>
  <c r="BN272" i="21" s="1"/>
  <c r="BN274" i="21" s="1"/>
  <c r="BN235" i="21"/>
  <c r="BN236" i="21" s="1"/>
  <c r="BT271" i="21"/>
  <c r="BT272" i="21" s="1"/>
  <c r="BT274" i="21" s="1"/>
  <c r="BT235" i="21"/>
  <c r="BT236" i="21" s="1"/>
  <c r="AZ271" i="21"/>
  <c r="AZ272" i="21" s="1"/>
  <c r="AZ274" i="21" s="1"/>
  <c r="AZ235" i="21"/>
  <c r="AZ236" i="21" s="1"/>
  <c r="AN271" i="21"/>
  <c r="AN272" i="21" s="1"/>
  <c r="AN274" i="21" s="1"/>
  <c r="AN235" i="21"/>
  <c r="AN236" i="21" s="1"/>
  <c r="AH271" i="21"/>
  <c r="AH272" i="21" s="1"/>
  <c r="AH274" i="21" s="1"/>
  <c r="AH235" i="21"/>
  <c r="AH236" i="21" s="1"/>
  <c r="AY271" i="21"/>
  <c r="AY272" i="21" s="1"/>
  <c r="AY274" i="21" s="1"/>
  <c r="AY235" i="21"/>
  <c r="AY236" i="21" s="1"/>
  <c r="AD271" i="21"/>
  <c r="AD272" i="21" s="1"/>
  <c r="AD274" i="21" s="1"/>
  <c r="AD235" i="21"/>
  <c r="AT271" i="21"/>
  <c r="AT272" i="21" s="1"/>
  <c r="AT274" i="21" s="1"/>
  <c r="AT235" i="21"/>
  <c r="AT236" i="21" s="1"/>
  <c r="BH271" i="21"/>
  <c r="BH272" i="21" s="1"/>
  <c r="BH274" i="21" s="1"/>
  <c r="BH235" i="21"/>
  <c r="BH236" i="21" s="1"/>
  <c r="AU271" i="21"/>
  <c r="AU272" i="21" s="1"/>
  <c r="AU274" i="21" s="1"/>
  <c r="AU235" i="21"/>
  <c r="AU236" i="21" s="1"/>
  <c r="V106" i="21"/>
  <c r="V107" i="21"/>
  <c r="AC272" i="21"/>
  <c r="AC274" i="21" s="1"/>
  <c r="BQ394" i="21"/>
  <c r="BQ399" i="21"/>
  <c r="BA394" i="21"/>
  <c r="BA399" i="21"/>
  <c r="BE394" i="21"/>
  <c r="BE399" i="21"/>
  <c r="AJ394" i="21"/>
  <c r="AJ399" i="21"/>
  <c r="AZ394" i="21"/>
  <c r="AZ399" i="21"/>
  <c r="AV394" i="21"/>
  <c r="AV399" i="21"/>
  <c r="BB394" i="21"/>
  <c r="BB399" i="21"/>
  <c r="AM394" i="21"/>
  <c r="AM399" i="21"/>
  <c r="BM394" i="21"/>
  <c r="BM399" i="21"/>
  <c r="AT394" i="21"/>
  <c r="AT399" i="21"/>
  <c r="AL394" i="21"/>
  <c r="AL399" i="21"/>
  <c r="BJ394" i="21"/>
  <c r="BJ399" i="21"/>
  <c r="AG394" i="21"/>
  <c r="AG399" i="21"/>
  <c r="BU394" i="21"/>
  <c r="BU399" i="21"/>
  <c r="AB399" i="21"/>
  <c r="AD399" i="21"/>
  <c r="BO399" i="21"/>
  <c r="BS399" i="21"/>
  <c r="AR399" i="21"/>
  <c r="BT399" i="21"/>
  <c r="BK394" i="21"/>
  <c r="BK399" i="21"/>
  <c r="BN394" i="21"/>
  <c r="BN399" i="21"/>
  <c r="AQ394" i="21"/>
  <c r="AQ399" i="21"/>
  <c r="BI394" i="21"/>
  <c r="BI399" i="21"/>
  <c r="AE394" i="21"/>
  <c r="AE399" i="21"/>
  <c r="AS394" i="21"/>
  <c r="AS399" i="21"/>
  <c r="AH394" i="21"/>
  <c r="AH399" i="21"/>
  <c r="BR394" i="21"/>
  <c r="BR399" i="21"/>
  <c r="AC394" i="21"/>
  <c r="AC399" i="21"/>
  <c r="AF394" i="21"/>
  <c r="AF399" i="21"/>
  <c r="BD394" i="21"/>
  <c r="BD399" i="21"/>
  <c r="AY394" i="21"/>
  <c r="AY399" i="21"/>
  <c r="AP394" i="21"/>
  <c r="AP399" i="21"/>
  <c r="BH394" i="21"/>
  <c r="BH399" i="21"/>
  <c r="BL394" i="21"/>
  <c r="BL399" i="21"/>
  <c r="AI394" i="21"/>
  <c r="AI399" i="21"/>
  <c r="AU394" i="21"/>
  <c r="AU399" i="21"/>
  <c r="BC394" i="21"/>
  <c r="BC399" i="21"/>
  <c r="AX394" i="21"/>
  <c r="AX399" i="21"/>
  <c r="AO394" i="21"/>
  <c r="AO399" i="21"/>
  <c r="BG394" i="21"/>
  <c r="BG399" i="21"/>
  <c r="BP394" i="21"/>
  <c r="BP399" i="21"/>
  <c r="AK394" i="21"/>
  <c r="AK399" i="21"/>
  <c r="AW394" i="21"/>
  <c r="AW399" i="21"/>
  <c r="AN394" i="21"/>
  <c r="AN399" i="21"/>
  <c r="BF394" i="21"/>
  <c r="BF399" i="21"/>
  <c r="AB394" i="21"/>
  <c r="BO394" i="21"/>
  <c r="BS394" i="21"/>
  <c r="AR394" i="21"/>
  <c r="BT394" i="21"/>
  <c r="AD394" i="21"/>
  <c r="AA393" i="21"/>
  <c r="AA322" i="21"/>
  <c r="AB12" i="21" s="1"/>
  <c r="AB322" i="21" s="1"/>
  <c r="AC12" i="21" s="1"/>
  <c r="AC322" i="21" s="1"/>
  <c r="AD12" i="21" s="1"/>
  <c r="AD322" i="21" s="1"/>
  <c r="AE12" i="21" s="1"/>
  <c r="AE322" i="21" s="1"/>
  <c r="AF12" i="21" s="1"/>
  <c r="AF322" i="21" s="1"/>
  <c r="AG12" i="21" s="1"/>
  <c r="AG322" i="21" s="1"/>
  <c r="AH12" i="21" s="1"/>
  <c r="AH322" i="21" s="1"/>
  <c r="AI12" i="21" s="1"/>
  <c r="AI322" i="21" s="1"/>
  <c r="AJ12" i="21" s="1"/>
  <c r="AJ322" i="21" s="1"/>
  <c r="AK12" i="21" s="1"/>
  <c r="AK322" i="21" s="1"/>
  <c r="AL12" i="21" s="1"/>
  <c r="AL322" i="21" s="1"/>
  <c r="AM12" i="21" s="1"/>
  <c r="AM322" i="21" s="1"/>
  <c r="AN12" i="21" s="1"/>
  <c r="AN322" i="21" s="1"/>
  <c r="AO12" i="21" s="1"/>
  <c r="AO322" i="21" s="1"/>
  <c r="AP12" i="21" s="1"/>
  <c r="AP322" i="21" s="1"/>
  <c r="AQ12" i="21" s="1"/>
  <c r="AQ322" i="21" s="1"/>
  <c r="AR12" i="21" s="1"/>
  <c r="AR322" i="21" s="1"/>
  <c r="AS12" i="21" s="1"/>
  <c r="AS322" i="21" s="1"/>
  <c r="AT12" i="21" s="1"/>
  <c r="AT322" i="21" s="1"/>
  <c r="AU12" i="21" s="1"/>
  <c r="AU322" i="21" s="1"/>
  <c r="AV12" i="21" s="1"/>
  <c r="AV322" i="21" s="1"/>
  <c r="AW12" i="21" s="1"/>
  <c r="AW322" i="21" s="1"/>
  <c r="AX12" i="21" s="1"/>
  <c r="AX322" i="21" s="1"/>
  <c r="AY12" i="21" s="1"/>
  <c r="AY322" i="21" s="1"/>
  <c r="AZ12" i="21" s="1"/>
  <c r="AZ322" i="21" s="1"/>
  <c r="BA12" i="21" s="1"/>
  <c r="BA322" i="21" s="1"/>
  <c r="BB12" i="21" s="1"/>
  <c r="BB322" i="21" s="1"/>
  <c r="BC12" i="21" s="1"/>
  <c r="BC322" i="21" s="1"/>
  <c r="BD12" i="21" s="1"/>
  <c r="BD322" i="21" s="1"/>
  <c r="BE12" i="21" s="1"/>
  <c r="BE322" i="21" s="1"/>
  <c r="BF12" i="21" s="1"/>
  <c r="BF322" i="21" s="1"/>
  <c r="BG12" i="21" s="1"/>
  <c r="BG322" i="21" s="1"/>
  <c r="BH12" i="21" s="1"/>
  <c r="BH322" i="21" s="1"/>
  <c r="BI12" i="21" s="1"/>
  <c r="BI322" i="21" s="1"/>
  <c r="BJ12" i="21" s="1"/>
  <c r="BJ322" i="21" s="1"/>
  <c r="BK12" i="21" s="1"/>
  <c r="BK322" i="21" s="1"/>
  <c r="BL12" i="21" s="1"/>
  <c r="BL322" i="21" s="1"/>
  <c r="BM12" i="21" s="1"/>
  <c r="BM322" i="21" s="1"/>
  <c r="BN12" i="21" s="1"/>
  <c r="BN322" i="21" s="1"/>
  <c r="BO12" i="21" s="1"/>
  <c r="BO322" i="21" s="1"/>
  <c r="BP12" i="21" s="1"/>
  <c r="BP322" i="21" s="1"/>
  <c r="BQ12" i="21" s="1"/>
  <c r="BQ322" i="21" s="1"/>
  <c r="BR12" i="21" s="1"/>
  <c r="BR322" i="21" s="1"/>
  <c r="BS12" i="21" s="1"/>
  <c r="BS322" i="21" s="1"/>
  <c r="BT12" i="21" s="1"/>
  <c r="BT322" i="21" s="1"/>
  <c r="BU12" i="21" s="1"/>
  <c r="BU322" i="21" s="1"/>
  <c r="W314" i="21"/>
  <c r="W235" i="21"/>
  <c r="W274" i="21"/>
  <c r="W272" i="21"/>
  <c r="W271" i="21"/>
  <c r="V314" i="21" l="1"/>
  <c r="W315" i="21"/>
  <c r="AI275" i="21"/>
  <c r="AI276" i="21" s="1"/>
  <c r="AN275" i="21"/>
  <c r="AN276" i="21" s="1"/>
  <c r="BH275" i="21"/>
  <c r="BH276" i="21" s="1"/>
  <c r="AK275" i="21"/>
  <c r="AK276" i="21" s="1"/>
  <c r="BD275" i="21"/>
  <c r="BD276" i="21" s="1"/>
  <c r="AM275" i="21"/>
  <c r="AM276" i="21" s="1"/>
  <c r="AF275" i="21"/>
  <c r="AF276" i="21" s="1"/>
  <c r="AQ275" i="21"/>
  <c r="AQ276" i="21" s="1"/>
  <c r="AS275" i="21"/>
  <c r="AS276" i="21" s="1"/>
  <c r="AG275" i="21"/>
  <c r="AG276" i="21" s="1"/>
  <c r="AU275" i="21"/>
  <c r="AU276" i="21" s="1"/>
  <c r="AY275" i="21"/>
  <c r="AY276" i="21" s="1"/>
  <c r="BA275" i="21"/>
  <c r="BA276" i="21" s="1"/>
  <c r="BC275" i="21"/>
  <c r="BC276" i="21" s="1"/>
  <c r="AO275" i="21"/>
  <c r="AO276" i="21" s="1"/>
  <c r="BG275" i="21"/>
  <c r="BG276" i="21" s="1"/>
  <c r="BI275" i="21"/>
  <c r="BI276" i="21" s="1"/>
  <c r="AD275" i="21"/>
  <c r="AD276" i="21" s="1"/>
  <c r="AH275" i="21"/>
  <c r="AH276" i="21" s="1"/>
  <c r="AB275" i="21"/>
  <c r="AB276" i="21" s="1"/>
  <c r="AL275" i="21"/>
  <c r="AL276" i="21" s="1"/>
  <c r="AV275" i="21"/>
  <c r="AV276" i="21" s="1"/>
  <c r="AP275" i="21"/>
  <c r="AP276" i="21" s="1"/>
  <c r="AW275" i="21"/>
  <c r="AW276" i="21" s="1"/>
  <c r="AJ275" i="21"/>
  <c r="AJ276" i="21" s="1"/>
  <c r="AT275" i="21"/>
  <c r="AT276" i="21" s="1"/>
  <c r="BE275" i="21"/>
  <c r="BE276" i="21" s="1"/>
  <c r="AX275" i="21"/>
  <c r="AX276" i="21" s="1"/>
  <c r="AR275" i="21"/>
  <c r="AR276" i="21" s="1"/>
  <c r="BB275" i="21"/>
  <c r="BB276" i="21" s="1"/>
  <c r="BF275" i="21"/>
  <c r="BF276" i="21" s="1"/>
  <c r="AA275" i="21"/>
  <c r="AZ275" i="21"/>
  <c r="AZ276" i="21" s="1"/>
  <c r="AC275" i="21"/>
  <c r="BJ275" i="21"/>
  <c r="BJ276" i="21" s="1"/>
  <c r="AE275" i="21"/>
  <c r="V235" i="21"/>
  <c r="W236" i="21"/>
  <c r="AA323" i="21"/>
  <c r="AB13" i="21" s="1"/>
  <c r="AB323" i="21" s="1"/>
  <c r="AB321" i="21" s="1"/>
  <c r="AB319" i="21" s="1"/>
  <c r="V274" i="21"/>
  <c r="V272" i="21"/>
  <c r="AB83" i="21"/>
  <c r="AA394" i="21"/>
  <c r="AQ277" i="21" l="1"/>
  <c r="BF277" i="21"/>
  <c r="AP277" i="21"/>
  <c r="AO277" i="21"/>
  <c r="BG277" i="21"/>
  <c r="BB277" i="21"/>
  <c r="AV277" i="21"/>
  <c r="BC277" i="21"/>
  <c r="AM277" i="21"/>
  <c r="BD277" i="21"/>
  <c r="AX277" i="21"/>
  <c r="AY277" i="21"/>
  <c r="AK277" i="21"/>
  <c r="AW277" i="21"/>
  <c r="BJ277" i="21"/>
  <c r="BE277" i="21"/>
  <c r="AH277" i="21"/>
  <c r="AU277" i="21"/>
  <c r="BH277" i="21"/>
  <c r="AR277" i="21"/>
  <c r="AT277" i="21"/>
  <c r="AN277" i="21"/>
  <c r="BA277" i="21"/>
  <c r="AL277" i="21"/>
  <c r="AZ277" i="21"/>
  <c r="AJ277" i="21"/>
  <c r="BI277" i="21"/>
  <c r="AS277" i="21"/>
  <c r="AI277" i="21"/>
  <c r="AA276" i="21"/>
  <c r="AA406" i="21"/>
  <c r="AB96" i="21" s="1"/>
  <c r="AB406" i="21" s="1"/>
  <c r="AC96" i="21" s="1"/>
  <c r="AC406" i="21" s="1"/>
  <c r="AD96" i="21" s="1"/>
  <c r="AD406" i="21" s="1"/>
  <c r="AE96" i="21" s="1"/>
  <c r="AE406" i="21" s="1"/>
  <c r="AF96" i="21" s="1"/>
  <c r="AF406" i="21" s="1"/>
  <c r="AG96" i="21" s="1"/>
  <c r="AG406" i="21" s="1"/>
  <c r="AH96" i="21" s="1"/>
  <c r="AH406" i="21" s="1"/>
  <c r="AI96" i="21" s="1"/>
  <c r="AI406" i="21" s="1"/>
  <c r="AJ96" i="21" s="1"/>
  <c r="AJ406" i="21" s="1"/>
  <c r="AK96" i="21" s="1"/>
  <c r="AK406" i="21" s="1"/>
  <c r="AL96" i="21" s="1"/>
  <c r="AL406" i="21" s="1"/>
  <c r="AM96" i="21" s="1"/>
  <c r="AM406" i="21" s="1"/>
  <c r="AN96" i="21" s="1"/>
  <c r="AN406" i="21" s="1"/>
  <c r="AO96" i="21" s="1"/>
  <c r="AO406" i="21" s="1"/>
  <c r="AP96" i="21" s="1"/>
  <c r="AP406" i="21" s="1"/>
  <c r="AQ96" i="21" s="1"/>
  <c r="AQ406" i="21" s="1"/>
  <c r="AR96" i="21" s="1"/>
  <c r="AR406" i="21" s="1"/>
  <c r="AS96" i="21" s="1"/>
  <c r="AS406" i="21" s="1"/>
  <c r="AT96" i="21" s="1"/>
  <c r="AT406" i="21" s="1"/>
  <c r="AU96" i="21" s="1"/>
  <c r="AU406" i="21" s="1"/>
  <c r="AV96" i="21" s="1"/>
  <c r="AV406" i="21" s="1"/>
  <c r="AW96" i="21" s="1"/>
  <c r="AW406" i="21" s="1"/>
  <c r="AX96" i="21" s="1"/>
  <c r="AX406" i="21" s="1"/>
  <c r="AY96" i="21" s="1"/>
  <c r="AY406" i="21" s="1"/>
  <c r="AZ96" i="21" s="1"/>
  <c r="AZ406" i="21" s="1"/>
  <c r="BA96" i="21" s="1"/>
  <c r="BA406" i="21" s="1"/>
  <c r="BB96" i="21" s="1"/>
  <c r="BB406" i="21" s="1"/>
  <c r="BC96" i="21" s="1"/>
  <c r="BC406" i="21" s="1"/>
  <c r="BD96" i="21" s="1"/>
  <c r="BD406" i="21" s="1"/>
  <c r="BE96" i="21" s="1"/>
  <c r="BE406" i="21" s="1"/>
  <c r="BF96" i="21" s="1"/>
  <c r="BF406" i="21" s="1"/>
  <c r="BG96" i="21" s="1"/>
  <c r="BG406" i="21" s="1"/>
  <c r="BH96" i="21" s="1"/>
  <c r="BH406" i="21" s="1"/>
  <c r="BI96" i="21" s="1"/>
  <c r="BI406" i="21" s="1"/>
  <c r="BJ96" i="21" s="1"/>
  <c r="BJ406" i="21" s="1"/>
  <c r="BK96" i="21" s="1"/>
  <c r="BK406" i="21" s="1"/>
  <c r="BL96" i="21" s="1"/>
  <c r="AA321" i="21"/>
  <c r="AA319" i="21" s="1"/>
  <c r="AE276" i="21"/>
  <c r="AC276" i="21"/>
  <c r="BK275" i="21"/>
  <c r="AB11" i="21"/>
  <c r="AB9" i="21" s="1"/>
  <c r="AC13" i="21"/>
  <c r="AB393" i="21"/>
  <c r="AA379" i="21" l="1"/>
  <c r="AA377" i="21" s="1"/>
  <c r="AA375" i="21" s="1"/>
  <c r="AB97" i="21"/>
  <c r="AB407" i="21" s="1"/>
  <c r="AC97" i="21" s="1"/>
  <c r="AC407" i="21" s="1"/>
  <c r="AD97" i="21" s="1"/>
  <c r="AD407" i="21" s="1"/>
  <c r="AE97" i="21" s="1"/>
  <c r="AE407" i="21" s="1"/>
  <c r="AF97" i="21" s="1"/>
  <c r="AF407" i="21" s="1"/>
  <c r="AG97" i="21" s="1"/>
  <c r="AG407" i="21" s="1"/>
  <c r="AH97" i="21" s="1"/>
  <c r="AH407" i="21" s="1"/>
  <c r="AI97" i="21" s="1"/>
  <c r="AI407" i="21" s="1"/>
  <c r="AJ97" i="21" s="1"/>
  <c r="AJ407" i="21" s="1"/>
  <c r="AK97" i="21" s="1"/>
  <c r="AK407" i="21" s="1"/>
  <c r="AL97" i="21" s="1"/>
  <c r="AL407" i="21" s="1"/>
  <c r="AM97" i="21" s="1"/>
  <c r="AM407" i="21" s="1"/>
  <c r="AN97" i="21" s="1"/>
  <c r="AN407" i="21" s="1"/>
  <c r="AO97" i="21" s="1"/>
  <c r="AO407" i="21" s="1"/>
  <c r="AP97" i="21" s="1"/>
  <c r="AP407" i="21" s="1"/>
  <c r="AQ97" i="21" s="1"/>
  <c r="AQ407" i="21" s="1"/>
  <c r="AR97" i="21" s="1"/>
  <c r="AR407" i="21" s="1"/>
  <c r="AS97" i="21" s="1"/>
  <c r="AS407" i="21" s="1"/>
  <c r="AT97" i="21" s="1"/>
  <c r="AT407" i="21" s="1"/>
  <c r="AU97" i="21" s="1"/>
  <c r="AU407" i="21" s="1"/>
  <c r="AV97" i="21" s="1"/>
  <c r="AV407" i="21" s="1"/>
  <c r="AW97" i="21" s="1"/>
  <c r="AW407" i="21" s="1"/>
  <c r="AX97" i="21" s="1"/>
  <c r="AX407" i="21" s="1"/>
  <c r="AY97" i="21" s="1"/>
  <c r="AY407" i="21" s="1"/>
  <c r="AZ97" i="21" s="1"/>
  <c r="AZ407" i="21" s="1"/>
  <c r="BA97" i="21" s="1"/>
  <c r="BA407" i="21" s="1"/>
  <c r="BB97" i="21" s="1"/>
  <c r="BB407" i="21" s="1"/>
  <c r="BC97" i="21" s="1"/>
  <c r="BC407" i="21" s="1"/>
  <c r="BD97" i="21" s="1"/>
  <c r="BD407" i="21" s="1"/>
  <c r="BE97" i="21" s="1"/>
  <c r="BE407" i="21" s="1"/>
  <c r="BF97" i="21" s="1"/>
  <c r="BF407" i="21" s="1"/>
  <c r="BG97" i="21" s="1"/>
  <c r="BG407" i="21" s="1"/>
  <c r="BH97" i="21" s="1"/>
  <c r="BH407" i="21" s="1"/>
  <c r="BI97" i="21" s="1"/>
  <c r="BI407" i="21" s="1"/>
  <c r="BJ97" i="21" s="1"/>
  <c r="BJ407" i="21" s="1"/>
  <c r="BK97" i="21" s="1"/>
  <c r="BK407" i="21" s="1"/>
  <c r="BK276" i="21"/>
  <c r="BL275" i="21"/>
  <c r="BL406" i="21" s="1"/>
  <c r="BM96" i="21" s="1"/>
  <c r="AC323" i="21"/>
  <c r="AC321" i="21" s="1"/>
  <c r="AC319" i="21" s="1"/>
  <c r="AC11" i="21"/>
  <c r="AC9" i="21" s="1"/>
  <c r="AC83" i="21"/>
  <c r="AA318" i="21" l="1"/>
  <c r="BL97" i="21"/>
  <c r="BL407" i="21" s="1"/>
  <c r="AB69" i="21"/>
  <c r="AB379" i="21" s="1"/>
  <c r="AB377" i="21" s="1"/>
  <c r="AB375" i="21" s="1"/>
  <c r="BM275" i="21"/>
  <c r="BM406" i="21" s="1"/>
  <c r="BN96" i="21" s="1"/>
  <c r="BL276" i="21"/>
  <c r="BK277" i="21"/>
  <c r="AD13" i="21"/>
  <c r="AC393" i="21"/>
  <c r="BM97" i="21" l="1"/>
  <c r="BM407" i="21" s="1"/>
  <c r="AB67" i="21"/>
  <c r="AB65" i="21" s="1"/>
  <c r="AC69" i="21"/>
  <c r="AC379" i="21" s="1"/>
  <c r="AB318" i="21"/>
  <c r="BM276" i="21"/>
  <c r="BL277" i="21"/>
  <c r="BN275" i="21"/>
  <c r="BN406" i="21" s="1"/>
  <c r="BO96" i="21" s="1"/>
  <c r="AD323" i="21"/>
  <c r="AD321" i="21" s="1"/>
  <c r="AD319" i="21" s="1"/>
  <c r="AD11" i="21"/>
  <c r="AD9" i="21" s="1"/>
  <c r="AD83" i="21"/>
  <c r="BN97" i="21" l="1"/>
  <c r="BN407" i="21" s="1"/>
  <c r="AB8" i="21"/>
  <c r="AC67" i="21"/>
  <c r="AC65" i="21" s="1"/>
  <c r="BN276" i="21"/>
  <c r="BO275" i="21"/>
  <c r="BO406" i="21" s="1"/>
  <c r="BP96" i="21" s="1"/>
  <c r="BM277" i="21"/>
  <c r="AE13" i="21"/>
  <c r="AE11" i="21" s="1"/>
  <c r="AE9" i="21" s="1"/>
  <c r="AC377" i="21"/>
  <c r="AC375" i="21" s="1"/>
  <c r="AD69" i="21"/>
  <c r="AD379" i="21" s="1"/>
  <c r="AD393" i="21"/>
  <c r="BO97" i="21" l="1"/>
  <c r="BO407" i="21" s="1"/>
  <c r="AC8" i="21"/>
  <c r="AC318" i="21"/>
  <c r="BO276" i="21"/>
  <c r="BP275" i="21"/>
  <c r="BP406" i="21" s="1"/>
  <c r="BQ96" i="21" s="1"/>
  <c r="BN277" i="21"/>
  <c r="AE323" i="21"/>
  <c r="AE321" i="21" s="1"/>
  <c r="AE319" i="21" s="1"/>
  <c r="AD67" i="21"/>
  <c r="AD65" i="21" s="1"/>
  <c r="AE83" i="21"/>
  <c r="BP97" i="21" l="1"/>
  <c r="BP407" i="21" s="1"/>
  <c r="AD8" i="21"/>
  <c r="BO277" i="21"/>
  <c r="BP276" i="21"/>
  <c r="BQ275" i="21"/>
  <c r="BQ406" i="21" s="1"/>
  <c r="BR96" i="21" s="1"/>
  <c r="AF13" i="21"/>
  <c r="AF323" i="21" s="1"/>
  <c r="AF321" i="21" s="1"/>
  <c r="AF319" i="21" s="1"/>
  <c r="AD377" i="21"/>
  <c r="AD375" i="21" s="1"/>
  <c r="AE69" i="21"/>
  <c r="AE379" i="21" s="1"/>
  <c r="AE393" i="21"/>
  <c r="BQ97" i="21" l="1"/>
  <c r="BQ407" i="21" s="1"/>
  <c r="AD318" i="21"/>
  <c r="BP277" i="21"/>
  <c r="BQ276" i="21"/>
  <c r="BR275" i="21"/>
  <c r="BR406" i="21" s="1"/>
  <c r="BS96" i="21" s="1"/>
  <c r="AF11" i="21"/>
  <c r="AF9" i="21" s="1"/>
  <c r="AG13" i="21"/>
  <c r="AG323" i="21" s="1"/>
  <c r="AG321" i="21" s="1"/>
  <c r="AG319" i="21" s="1"/>
  <c r="AE67" i="21"/>
  <c r="AE65" i="21" s="1"/>
  <c r="AF83" i="21"/>
  <c r="BR97" i="21" l="1"/>
  <c r="BR407" i="21" s="1"/>
  <c r="AE8" i="21"/>
  <c r="BQ277" i="21"/>
  <c r="BR276" i="21"/>
  <c r="BS275" i="21"/>
  <c r="BS406" i="21" s="1"/>
  <c r="BT96" i="21" s="1"/>
  <c r="AG11" i="21"/>
  <c r="AG9" i="21" s="1"/>
  <c r="AE377" i="21"/>
  <c r="AE375" i="21" s="1"/>
  <c r="AF69" i="21"/>
  <c r="AF379" i="21" s="1"/>
  <c r="AH13" i="21"/>
  <c r="AF393" i="21"/>
  <c r="BS97" i="21" l="1"/>
  <c r="BS407" i="21" s="1"/>
  <c r="AE318" i="21"/>
  <c r="BR277" i="21"/>
  <c r="BS276" i="21"/>
  <c r="BT275" i="21"/>
  <c r="BT406" i="21" s="1"/>
  <c r="BU96" i="21" s="1"/>
  <c r="AF67" i="21"/>
  <c r="AF65" i="21" s="1"/>
  <c r="AH323" i="21"/>
  <c r="AH321" i="21" s="1"/>
  <c r="AH319" i="21" s="1"/>
  <c r="AH11" i="21"/>
  <c r="AH9" i="21" s="1"/>
  <c r="AG83" i="21"/>
  <c r="BT97" i="21" l="1"/>
  <c r="BT407" i="21" s="1"/>
  <c r="AF8" i="21"/>
  <c r="BT276" i="21"/>
  <c r="BU275" i="21"/>
  <c r="BU406" i="21" s="1"/>
  <c r="BS277" i="21"/>
  <c r="AF377" i="21"/>
  <c r="AF375" i="21" s="1"/>
  <c r="AG69" i="21"/>
  <c r="AG379" i="21" s="1"/>
  <c r="AI13" i="21"/>
  <c r="AG393" i="21"/>
  <c r="W275" i="21"/>
  <c r="BU97" i="21" l="1"/>
  <c r="BU407" i="21" s="1"/>
  <c r="AF318" i="21"/>
  <c r="BU276" i="21"/>
  <c r="BV275" i="21"/>
  <c r="BV406" i="21" s="1"/>
  <c r="BT277" i="21"/>
  <c r="AG67" i="21"/>
  <c r="AG65" i="21" s="1"/>
  <c r="AI323" i="21"/>
  <c r="AI321" i="21" s="1"/>
  <c r="AI319" i="21" s="1"/>
  <c r="AI11" i="21"/>
  <c r="AI9" i="21" s="1"/>
  <c r="AH83" i="21"/>
  <c r="W276" i="21"/>
  <c r="AG8" i="21" l="1"/>
  <c r="V276" i="21"/>
  <c r="W277" i="21"/>
  <c r="BU277" i="21"/>
  <c r="BV276" i="21"/>
  <c r="BW275" i="21"/>
  <c r="BW406" i="21" s="1"/>
  <c r="AG377" i="21"/>
  <c r="AG375" i="21" s="1"/>
  <c r="AH69" i="21"/>
  <c r="AH379" i="21" s="1"/>
  <c r="AJ13" i="21"/>
  <c r="AH393" i="21"/>
  <c r="BV379" i="21" l="1"/>
  <c r="BV377" i="21" s="1"/>
  <c r="BV375" i="21" s="1"/>
  <c r="AG318" i="21"/>
  <c r="BW276" i="21"/>
  <c r="BX275" i="21"/>
  <c r="BX406" i="21" s="1"/>
  <c r="AH67" i="21"/>
  <c r="AH65" i="21" s="1"/>
  <c r="AJ323" i="21"/>
  <c r="AJ321" i="21" s="1"/>
  <c r="AJ319" i="21" s="1"/>
  <c r="AJ11" i="21"/>
  <c r="AJ9" i="21" s="1"/>
  <c r="AI83" i="21"/>
  <c r="BV318" i="21" l="1"/>
  <c r="BW379" i="21"/>
  <c r="BW377" i="21" s="1"/>
  <c r="BW375" i="21" s="1"/>
  <c r="AH8" i="21"/>
  <c r="BX276" i="21"/>
  <c r="BY275" i="21"/>
  <c r="BY406" i="21" s="1"/>
  <c r="AI69" i="21"/>
  <c r="AI379" i="21" s="1"/>
  <c r="AH377" i="21"/>
  <c r="AH375" i="21" s="1"/>
  <c r="AK13" i="21"/>
  <c r="AI393" i="21"/>
  <c r="BW318" i="21" l="1"/>
  <c r="BX379" i="21"/>
  <c r="BX377" i="21" s="1"/>
  <c r="BX375" i="21" s="1"/>
  <c r="AH318" i="21"/>
  <c r="BY276" i="21"/>
  <c r="BZ275" i="21"/>
  <c r="BZ406" i="21" s="1"/>
  <c r="AI67" i="21"/>
  <c r="AI65" i="21" s="1"/>
  <c r="AK323" i="21"/>
  <c r="AK321" i="21" s="1"/>
  <c r="AK319" i="21" s="1"/>
  <c r="AK11" i="21"/>
  <c r="AK9" i="21" s="1"/>
  <c r="AJ83" i="21"/>
  <c r="BX318" i="21" l="1"/>
  <c r="BY379" i="21"/>
  <c r="BY377" i="21" s="1"/>
  <c r="BY375" i="21" s="1"/>
  <c r="AI8" i="21"/>
  <c r="BZ276" i="21"/>
  <c r="CA275" i="21"/>
  <c r="CA406" i="21" s="1"/>
  <c r="AI377" i="21"/>
  <c r="AI375" i="21" s="1"/>
  <c r="AJ69" i="21"/>
  <c r="AJ379" i="21" s="1"/>
  <c r="AL13" i="21"/>
  <c r="AJ393" i="21"/>
  <c r="BY318" i="21" l="1"/>
  <c r="BZ379" i="21"/>
  <c r="BZ377" i="21" s="1"/>
  <c r="BZ375" i="21" s="1"/>
  <c r="AI318" i="21"/>
  <c r="CA276" i="21"/>
  <c r="CB275" i="21"/>
  <c r="CB406" i="21" s="1"/>
  <c r="AJ67" i="21"/>
  <c r="AJ65" i="21" s="1"/>
  <c r="AL323" i="21"/>
  <c r="AL321" i="21" s="1"/>
  <c r="AL319" i="21" s="1"/>
  <c r="AL11" i="21"/>
  <c r="AL9" i="21" s="1"/>
  <c r="AK83" i="21"/>
  <c r="BZ318" i="21" l="1"/>
  <c r="CA379" i="21"/>
  <c r="CA377" i="21" s="1"/>
  <c r="CA375" i="21" s="1"/>
  <c r="AJ8" i="21"/>
  <c r="CB276" i="21"/>
  <c r="CC275" i="21"/>
  <c r="CC406" i="21" s="1"/>
  <c r="AJ377" i="21"/>
  <c r="AJ375" i="21" s="1"/>
  <c r="AK69" i="21"/>
  <c r="AK379" i="21" s="1"/>
  <c r="AM13" i="21"/>
  <c r="AK393" i="21"/>
  <c r="CA318" i="21" l="1"/>
  <c r="CB379" i="21"/>
  <c r="CB377" i="21" s="1"/>
  <c r="CB375" i="21" s="1"/>
  <c r="AJ318" i="21"/>
  <c r="CC276" i="21"/>
  <c r="CD275" i="21"/>
  <c r="CD406" i="21" s="1"/>
  <c r="AK67" i="21"/>
  <c r="AK65" i="21" s="1"/>
  <c r="AM323" i="21"/>
  <c r="AM321" i="21" s="1"/>
  <c r="AM319" i="21" s="1"/>
  <c r="AM11" i="21"/>
  <c r="AM9" i="21" s="1"/>
  <c r="AL83" i="21"/>
  <c r="CB318" i="21" l="1"/>
  <c r="CC379" i="21"/>
  <c r="CC377" i="21" s="1"/>
  <c r="CC375" i="21" s="1"/>
  <c r="AK8" i="21"/>
  <c r="CD276" i="21"/>
  <c r="CE275" i="21"/>
  <c r="CE406" i="21" s="1"/>
  <c r="AK377" i="21"/>
  <c r="AK375" i="21" s="1"/>
  <c r="AL69" i="21"/>
  <c r="AL379" i="21" s="1"/>
  <c r="AN13" i="21"/>
  <c r="AL393" i="21"/>
  <c r="CC318" i="21" l="1"/>
  <c r="CD379" i="21"/>
  <c r="CD377" i="21" s="1"/>
  <c r="CD375" i="21" s="1"/>
  <c r="AK318" i="21"/>
  <c r="CE276" i="21"/>
  <c r="CF275" i="21"/>
  <c r="CF406" i="21" s="1"/>
  <c r="AL67" i="21"/>
  <c r="AL65" i="21" s="1"/>
  <c r="AN323" i="21"/>
  <c r="AN321" i="21" s="1"/>
  <c r="AN319" i="21" s="1"/>
  <c r="AN11" i="21"/>
  <c r="AN9" i="21" s="1"/>
  <c r="AM83" i="21"/>
  <c r="CD318" i="21" l="1"/>
  <c r="CE379" i="21"/>
  <c r="CE377" i="21" s="1"/>
  <c r="CE375" i="21" s="1"/>
  <c r="AL8" i="21"/>
  <c r="CF276" i="21"/>
  <c r="CG275" i="21"/>
  <c r="CG406" i="21" s="1"/>
  <c r="AM69" i="21"/>
  <c r="AM379" i="21" s="1"/>
  <c r="AL377" i="21"/>
  <c r="AL375" i="21" s="1"/>
  <c r="AO13" i="21"/>
  <c r="AM393" i="21"/>
  <c r="CE318" i="21" l="1"/>
  <c r="CF379" i="21"/>
  <c r="CF377" i="21" s="1"/>
  <c r="CF375" i="21" s="1"/>
  <c r="AL318" i="21"/>
  <c r="CG276" i="21"/>
  <c r="CH275" i="21"/>
  <c r="CH406" i="21" s="1"/>
  <c r="AM67" i="21"/>
  <c r="AM65" i="21" s="1"/>
  <c r="AO323" i="21"/>
  <c r="AO321" i="21" s="1"/>
  <c r="AO319" i="21" s="1"/>
  <c r="AO11" i="21"/>
  <c r="AO9" i="21" s="1"/>
  <c r="AN83" i="21"/>
  <c r="CF318" i="21" l="1"/>
  <c r="CG379" i="21"/>
  <c r="CG377" i="21" s="1"/>
  <c r="CG375" i="21" s="1"/>
  <c r="AM8" i="21"/>
  <c r="CH276" i="21"/>
  <c r="CI275" i="21"/>
  <c r="CI406" i="21" s="1"/>
  <c r="AM377" i="21"/>
  <c r="AM375" i="21" s="1"/>
  <c r="AN69" i="21"/>
  <c r="AN379" i="21" s="1"/>
  <c r="AP13" i="21"/>
  <c r="AN393" i="21"/>
  <c r="AO83" i="21" s="1"/>
  <c r="CG318" i="21" l="1"/>
  <c r="CH379" i="21"/>
  <c r="CH377" i="21" s="1"/>
  <c r="CH375" i="21" s="1"/>
  <c r="AM318" i="21"/>
  <c r="CI276" i="21"/>
  <c r="CJ275" i="21"/>
  <c r="CJ406" i="21" s="1"/>
  <c r="AN67" i="21"/>
  <c r="AN65" i="21" s="1"/>
  <c r="AP323" i="21"/>
  <c r="AP321" i="21" s="1"/>
  <c r="AP319" i="21" s="1"/>
  <c r="AP11" i="21"/>
  <c r="AP9" i="21" s="1"/>
  <c r="AO393" i="21"/>
  <c r="CH318" i="21" l="1"/>
  <c r="CI379" i="21"/>
  <c r="CI377" i="21" s="1"/>
  <c r="CI375" i="21" s="1"/>
  <c r="AN8" i="21"/>
  <c r="CJ276" i="21"/>
  <c r="CK275" i="21"/>
  <c r="CK406" i="21" s="1"/>
  <c r="AO69" i="21"/>
  <c r="AO379" i="21" s="1"/>
  <c r="AN377" i="21"/>
  <c r="AN375" i="21" s="1"/>
  <c r="AQ13" i="21"/>
  <c r="AP83" i="21"/>
  <c r="CI318" i="21" l="1"/>
  <c r="CJ379" i="21"/>
  <c r="CJ377" i="21" s="1"/>
  <c r="CJ375" i="21" s="1"/>
  <c r="AN318" i="21"/>
  <c r="CK276" i="21"/>
  <c r="CL275" i="21"/>
  <c r="CL406" i="21" s="1"/>
  <c r="AO67" i="21"/>
  <c r="AO65" i="21" s="1"/>
  <c r="AQ323" i="21"/>
  <c r="AQ321" i="21" s="1"/>
  <c r="AQ319" i="21" s="1"/>
  <c r="AQ11" i="21"/>
  <c r="AQ9" i="21" s="1"/>
  <c r="AP393" i="21"/>
  <c r="CJ318" i="21" l="1"/>
  <c r="CK379" i="21"/>
  <c r="CK377" i="21" s="1"/>
  <c r="CK375" i="21" s="1"/>
  <c r="AO8" i="21"/>
  <c r="CL276" i="21"/>
  <c r="CM275" i="21"/>
  <c r="CM406" i="21" s="1"/>
  <c r="AO377" i="21"/>
  <c r="AO375" i="21" s="1"/>
  <c r="AP69" i="21"/>
  <c r="AP379" i="21" s="1"/>
  <c r="AR13" i="21"/>
  <c r="AQ83" i="21"/>
  <c r="CK318" i="21" l="1"/>
  <c r="CL379" i="21"/>
  <c r="CL377" i="21" s="1"/>
  <c r="AO318" i="21"/>
  <c r="CM276" i="21"/>
  <c r="CN275" i="21"/>
  <c r="CN406" i="21" s="1"/>
  <c r="AP67" i="21"/>
  <c r="AP65" i="21" s="1"/>
  <c r="AR323" i="21"/>
  <c r="AR321" i="21" s="1"/>
  <c r="AR319" i="21" s="1"/>
  <c r="AR11" i="21"/>
  <c r="AR9" i="21" s="1"/>
  <c r="AQ393" i="21"/>
  <c r="CL375" i="21" l="1"/>
  <c r="CL318" i="21" s="1"/>
  <c r="CM379" i="21"/>
  <c r="CM377" i="21" s="1"/>
  <c r="CM375" i="21" s="1"/>
  <c r="AP8" i="21"/>
  <c r="CN276" i="21"/>
  <c r="CO275" i="21"/>
  <c r="CO406" i="21" s="1"/>
  <c r="AP377" i="21"/>
  <c r="AP375" i="21" s="1"/>
  <c r="AQ69" i="21"/>
  <c r="AQ379" i="21" s="1"/>
  <c r="AS13" i="21"/>
  <c r="AR83" i="21"/>
  <c r="CM318" i="21" l="1"/>
  <c r="CN379" i="21"/>
  <c r="CN377" i="21" s="1"/>
  <c r="CN375" i="21" s="1"/>
  <c r="AP318" i="21"/>
  <c r="CO276" i="21"/>
  <c r="CP275" i="21"/>
  <c r="CP406" i="21" s="1"/>
  <c r="AQ67" i="21"/>
  <c r="AQ65" i="21" s="1"/>
  <c r="AS323" i="21"/>
  <c r="AS321" i="21" s="1"/>
  <c r="AS319" i="21" s="1"/>
  <c r="AS11" i="21"/>
  <c r="AS9" i="21" s="1"/>
  <c r="AR393" i="21"/>
  <c r="CN318" i="21" l="1"/>
  <c r="CO379" i="21"/>
  <c r="CO377" i="21" s="1"/>
  <c r="CO375" i="21" s="1"/>
  <c r="AQ8" i="21"/>
  <c r="CP276" i="21"/>
  <c r="CQ275" i="21"/>
  <c r="CQ406" i="21" s="1"/>
  <c r="AQ377" i="21"/>
  <c r="AQ375" i="21" s="1"/>
  <c r="AR69" i="21"/>
  <c r="AR379" i="21" s="1"/>
  <c r="AT13" i="21"/>
  <c r="AS83" i="21"/>
  <c r="CO318" i="21" l="1"/>
  <c r="CP379" i="21"/>
  <c r="CP377" i="21" s="1"/>
  <c r="CP375" i="21" s="1"/>
  <c r="AQ318" i="21"/>
  <c r="CQ276" i="21"/>
  <c r="CR275" i="21"/>
  <c r="CR406" i="21" s="1"/>
  <c r="AR67" i="21"/>
  <c r="AR65" i="21" s="1"/>
  <c r="AT323" i="21"/>
  <c r="AT321" i="21" s="1"/>
  <c r="AT319" i="21" s="1"/>
  <c r="AT11" i="21"/>
  <c r="AT9" i="21" s="1"/>
  <c r="AS393" i="21"/>
  <c r="CP318" i="21" l="1"/>
  <c r="CQ379" i="21"/>
  <c r="CQ377" i="21" s="1"/>
  <c r="CQ375" i="21" s="1"/>
  <c r="AR8" i="21"/>
  <c r="CR276" i="21"/>
  <c r="CS275" i="21"/>
  <c r="CS406" i="21" s="1"/>
  <c r="AS69" i="21"/>
  <c r="AS379" i="21" s="1"/>
  <c r="AR377" i="21"/>
  <c r="AR375" i="21" s="1"/>
  <c r="AU13" i="21"/>
  <c r="AT83" i="21"/>
  <c r="CQ318" i="21" l="1"/>
  <c r="CR379" i="21"/>
  <c r="CR377" i="21" s="1"/>
  <c r="CR375" i="21" s="1"/>
  <c r="AR318" i="21"/>
  <c r="CS276" i="21"/>
  <c r="CT275" i="21"/>
  <c r="AS67" i="21"/>
  <c r="AS65" i="21" s="1"/>
  <c r="AU323" i="21"/>
  <c r="AU321" i="21" s="1"/>
  <c r="AU319" i="21" s="1"/>
  <c r="AU11" i="21"/>
  <c r="AU9" i="21" s="1"/>
  <c r="AT393" i="21"/>
  <c r="CR318" i="21" l="1"/>
  <c r="CS379" i="21"/>
  <c r="CS377" i="21" s="1"/>
  <c r="CS375" i="21" s="1"/>
  <c r="CT276" i="21"/>
  <c r="CT406" i="21"/>
  <c r="AS8" i="21"/>
  <c r="AT69" i="21"/>
  <c r="AT379" i="21" s="1"/>
  <c r="AS377" i="21"/>
  <c r="AS375" i="21" s="1"/>
  <c r="AV13" i="21"/>
  <c r="AU83" i="21"/>
  <c r="CS318" i="21" l="1"/>
  <c r="CT379" i="21"/>
  <c r="CT377" i="21" s="1"/>
  <c r="CT375" i="21" s="1"/>
  <c r="AS318" i="21"/>
  <c r="AT67" i="21"/>
  <c r="AT65" i="21" s="1"/>
  <c r="AV323" i="21"/>
  <c r="AV321" i="21" s="1"/>
  <c r="AV319" i="21" s="1"/>
  <c r="AV11" i="21"/>
  <c r="AV9" i="21" s="1"/>
  <c r="AU393" i="21"/>
  <c r="CT318" i="21" l="1"/>
  <c r="AT8" i="21"/>
  <c r="AU69" i="21"/>
  <c r="AU379" i="21" s="1"/>
  <c r="AT377" i="21"/>
  <c r="AT375" i="21" s="1"/>
  <c r="AW13" i="21"/>
  <c r="AV83" i="21"/>
  <c r="AT318" i="21" l="1"/>
  <c r="AU67" i="21"/>
  <c r="AU65" i="21" s="1"/>
  <c r="AW323" i="21"/>
  <c r="AW321" i="21" s="1"/>
  <c r="AW319" i="21" s="1"/>
  <c r="AW11" i="21"/>
  <c r="AW9" i="21" s="1"/>
  <c r="AV393" i="21"/>
  <c r="AU8" i="21" l="1"/>
  <c r="AU377" i="21"/>
  <c r="AU375" i="21" s="1"/>
  <c r="AV69" i="21"/>
  <c r="AV379" i="21" s="1"/>
  <c r="AX13" i="21"/>
  <c r="AW83" i="21"/>
  <c r="AU318" i="21" l="1"/>
  <c r="AV67" i="21"/>
  <c r="AV65" i="21" s="1"/>
  <c r="AX323" i="21"/>
  <c r="AX321" i="21" s="1"/>
  <c r="AX319" i="21" s="1"/>
  <c r="AX11" i="21"/>
  <c r="AX9" i="21" s="1"/>
  <c r="AW393" i="21"/>
  <c r="AV8" i="21" l="1"/>
  <c r="AW69" i="21"/>
  <c r="AW379" i="21" s="1"/>
  <c r="AV377" i="21"/>
  <c r="AV375" i="21" s="1"/>
  <c r="AY13" i="21"/>
  <c r="AX83" i="21"/>
  <c r="AV318" i="21" l="1"/>
  <c r="AW67" i="21"/>
  <c r="AW65" i="21" s="1"/>
  <c r="AY323" i="21"/>
  <c r="AY321" i="21" s="1"/>
  <c r="AY319" i="21" s="1"/>
  <c r="AY11" i="21"/>
  <c r="AY9" i="21" s="1"/>
  <c r="AX393" i="21"/>
  <c r="AW8" i="21" l="1"/>
  <c r="AX69" i="21"/>
  <c r="AX379" i="21" s="1"/>
  <c r="AW377" i="21"/>
  <c r="AW375" i="21" s="1"/>
  <c r="AZ13" i="21"/>
  <c r="AY83" i="21"/>
  <c r="AW318" i="21" l="1"/>
  <c r="AX67" i="21"/>
  <c r="AX65" i="21" s="1"/>
  <c r="AZ323" i="21"/>
  <c r="AZ321" i="21" s="1"/>
  <c r="AZ319" i="21" s="1"/>
  <c r="AZ11" i="21"/>
  <c r="AZ9" i="21" s="1"/>
  <c r="AY393" i="21"/>
  <c r="AX8" i="21" l="1"/>
  <c r="AX377" i="21"/>
  <c r="AX375" i="21" s="1"/>
  <c r="AY69" i="21"/>
  <c r="AY379" i="21" s="1"/>
  <c r="BA13" i="21"/>
  <c r="AZ83" i="21"/>
  <c r="AX318" i="21" l="1"/>
  <c r="AY67" i="21"/>
  <c r="AY65" i="21" s="1"/>
  <c r="BA323" i="21"/>
  <c r="BA321" i="21" s="1"/>
  <c r="BA319" i="21" s="1"/>
  <c r="BA11" i="21"/>
  <c r="BA9" i="21" s="1"/>
  <c r="AZ393" i="21"/>
  <c r="AY8" i="21" l="1"/>
  <c r="AY377" i="21"/>
  <c r="AY375" i="21" s="1"/>
  <c r="AZ69" i="21"/>
  <c r="AZ379" i="21" s="1"/>
  <c r="BB13" i="21"/>
  <c r="BA83" i="21"/>
  <c r="AY318" i="21" l="1"/>
  <c r="AZ67" i="21"/>
  <c r="AZ65" i="21" s="1"/>
  <c r="BB323" i="21"/>
  <c r="BB321" i="21" s="1"/>
  <c r="BB319" i="21" s="1"/>
  <c r="BB11" i="21"/>
  <c r="BB9" i="21" s="1"/>
  <c r="BA393" i="21"/>
  <c r="AZ8" i="21" l="1"/>
  <c r="BA69" i="21"/>
  <c r="BA379" i="21" s="1"/>
  <c r="AZ377" i="21"/>
  <c r="AZ375" i="21" s="1"/>
  <c r="BC13" i="21"/>
  <c r="BB83" i="21"/>
  <c r="AZ318" i="21" l="1"/>
  <c r="BA67" i="21"/>
  <c r="BA65" i="21" s="1"/>
  <c r="BC323" i="21"/>
  <c r="BC321" i="21" s="1"/>
  <c r="BC319" i="21" s="1"/>
  <c r="BC11" i="21"/>
  <c r="BC9" i="21" s="1"/>
  <c r="BB393" i="21"/>
  <c r="BA8" i="21" l="1"/>
  <c r="BA377" i="21"/>
  <c r="BA375" i="21" s="1"/>
  <c r="BB69" i="21"/>
  <c r="BB379" i="21" s="1"/>
  <c r="BD13" i="21"/>
  <c r="BC83" i="21"/>
  <c r="BA318" i="21" l="1"/>
  <c r="BB67" i="21"/>
  <c r="BB65" i="21" s="1"/>
  <c r="BD323" i="21"/>
  <c r="BD321" i="21" s="1"/>
  <c r="BD319" i="21" s="1"/>
  <c r="BD11" i="21"/>
  <c r="BD9" i="21" s="1"/>
  <c r="BC393" i="21"/>
  <c r="BB8" i="21" l="1"/>
  <c r="BB377" i="21"/>
  <c r="BB375" i="21" s="1"/>
  <c r="BC69" i="21"/>
  <c r="BC379" i="21" s="1"/>
  <c r="BE13" i="21"/>
  <c r="BD83" i="21"/>
  <c r="BB318" i="21" l="1"/>
  <c r="BC67" i="21"/>
  <c r="BC65" i="21" s="1"/>
  <c r="BE323" i="21"/>
  <c r="BE321" i="21" s="1"/>
  <c r="BE319" i="21" s="1"/>
  <c r="BE11" i="21"/>
  <c r="BE9" i="21" s="1"/>
  <c r="BD393" i="21"/>
  <c r="BC8" i="21" l="1"/>
  <c r="BD69" i="21"/>
  <c r="BD379" i="21" s="1"/>
  <c r="BC377" i="21"/>
  <c r="BC375" i="21" s="1"/>
  <c r="BF13" i="21"/>
  <c r="BE83" i="21"/>
  <c r="BC318" i="21" l="1"/>
  <c r="BD67" i="21"/>
  <c r="BD65" i="21" s="1"/>
  <c r="BF323" i="21"/>
  <c r="BF321" i="21" s="1"/>
  <c r="BF319" i="21" s="1"/>
  <c r="BF11" i="21"/>
  <c r="BF9" i="21" s="1"/>
  <c r="BE393" i="21"/>
  <c r="BD8" i="21" l="1"/>
  <c r="BD377" i="21"/>
  <c r="BD375" i="21" s="1"/>
  <c r="BE69" i="21"/>
  <c r="BE379" i="21" s="1"/>
  <c r="BG13" i="21"/>
  <c r="BF83" i="21"/>
  <c r="BD318" i="21" l="1"/>
  <c r="BE67" i="21"/>
  <c r="BE65" i="21" s="1"/>
  <c r="BG323" i="21"/>
  <c r="BG321" i="21" s="1"/>
  <c r="BG319" i="21" s="1"/>
  <c r="BG11" i="21"/>
  <c r="BG9" i="21" s="1"/>
  <c r="BF393" i="21"/>
  <c r="BE8" i="21" l="1"/>
  <c r="BF69" i="21"/>
  <c r="BF379" i="21" s="1"/>
  <c r="BE377" i="21"/>
  <c r="BE375" i="21" s="1"/>
  <c r="BH13" i="21"/>
  <c r="BG83" i="21"/>
  <c r="BE318" i="21" l="1"/>
  <c r="BF67" i="21"/>
  <c r="BF65" i="21" s="1"/>
  <c r="BH323" i="21"/>
  <c r="BH321" i="21" s="1"/>
  <c r="BH319" i="21" s="1"/>
  <c r="BH11" i="21"/>
  <c r="BH9" i="21" s="1"/>
  <c r="BG393" i="21"/>
  <c r="BF8" i="21" l="1"/>
  <c r="BF377" i="21"/>
  <c r="BF375" i="21" s="1"/>
  <c r="BG69" i="21"/>
  <c r="BG379" i="21" s="1"/>
  <c r="BI13" i="21"/>
  <c r="BH83" i="21"/>
  <c r="BF318" i="21" l="1"/>
  <c r="BG67" i="21"/>
  <c r="BG65" i="21" s="1"/>
  <c r="BI323" i="21"/>
  <c r="BI321" i="21" s="1"/>
  <c r="BI319" i="21" s="1"/>
  <c r="BI11" i="21"/>
  <c r="BI9" i="21" s="1"/>
  <c r="BH393" i="21"/>
  <c r="BG8" i="21" l="1"/>
  <c r="BJ13" i="21"/>
  <c r="BJ323" i="21" s="1"/>
  <c r="BJ321" i="21" s="1"/>
  <c r="BJ319" i="21" s="1"/>
  <c r="BH69" i="21"/>
  <c r="BH379" i="21" s="1"/>
  <c r="BG377" i="21"/>
  <c r="BG375" i="21" s="1"/>
  <c r="BI83" i="21"/>
  <c r="BG318" i="21" l="1"/>
  <c r="BJ11" i="21"/>
  <c r="BJ9" i="21" s="1"/>
  <c r="BK13" i="21"/>
  <c r="BK11" i="21" s="1"/>
  <c r="BK9" i="21" s="1"/>
  <c r="BH67" i="21"/>
  <c r="BH65" i="21" s="1"/>
  <c r="BI393" i="21"/>
  <c r="BH8" i="21" l="1"/>
  <c r="BK323" i="21"/>
  <c r="BK321" i="21" s="1"/>
  <c r="BK319" i="21" s="1"/>
  <c r="BI69" i="21"/>
  <c r="BI379" i="21" s="1"/>
  <c r="BH377" i="21"/>
  <c r="BH375" i="21" s="1"/>
  <c r="BJ83" i="21"/>
  <c r="BH318" i="21" l="1"/>
  <c r="BL13" i="21"/>
  <c r="BI67" i="21"/>
  <c r="BI65" i="21" s="1"/>
  <c r="BJ393" i="21"/>
  <c r="BI8" i="21" l="1"/>
  <c r="BL323" i="21"/>
  <c r="BL11" i="21"/>
  <c r="BL9" i="21" s="1"/>
  <c r="BI377" i="21"/>
  <c r="BI375" i="21" s="1"/>
  <c r="BJ69" i="21"/>
  <c r="BJ379" i="21" s="1"/>
  <c r="BK83" i="21"/>
  <c r="BI318" i="21" l="1"/>
  <c r="BL321" i="21"/>
  <c r="BL319" i="21" s="1"/>
  <c r="BM13" i="21"/>
  <c r="BJ67" i="21"/>
  <c r="BJ65" i="21" s="1"/>
  <c r="BK393" i="21"/>
  <c r="BJ8" i="21" l="1"/>
  <c r="BM323" i="21"/>
  <c r="BM11" i="21"/>
  <c r="BM9" i="21" s="1"/>
  <c r="BK69" i="21"/>
  <c r="BK379" i="21" s="1"/>
  <c r="BJ377" i="21"/>
  <c r="BJ375" i="21" s="1"/>
  <c r="BL83" i="21"/>
  <c r="BJ318" i="21" l="1"/>
  <c r="BM321" i="21"/>
  <c r="BM319" i="21" s="1"/>
  <c r="BN13" i="21"/>
  <c r="BK67" i="21"/>
  <c r="BK65" i="21" s="1"/>
  <c r="BL393" i="21"/>
  <c r="BK8" i="21" l="1"/>
  <c r="BN323" i="21"/>
  <c r="BN11" i="21"/>
  <c r="BN9" i="21" s="1"/>
  <c r="BL69" i="21"/>
  <c r="BL379" i="21" s="1"/>
  <c r="BK377" i="21"/>
  <c r="BK375" i="21" s="1"/>
  <c r="BM83" i="21"/>
  <c r="BK318" i="21" l="1"/>
  <c r="BN321" i="21"/>
  <c r="BN319" i="21" s="1"/>
  <c r="BO13" i="21"/>
  <c r="BL67" i="21"/>
  <c r="BL65" i="21" s="1"/>
  <c r="BM393" i="21"/>
  <c r="BL8" i="21" l="1"/>
  <c r="BO323" i="21"/>
  <c r="BO11" i="21"/>
  <c r="BO9" i="21" s="1"/>
  <c r="BL377" i="21"/>
  <c r="BL375" i="21" s="1"/>
  <c r="BM69" i="21"/>
  <c r="BM379" i="21" s="1"/>
  <c r="BN83" i="21"/>
  <c r="BL318" i="21" l="1"/>
  <c r="BP13" i="21"/>
  <c r="BO321" i="21"/>
  <c r="BO319" i="21" s="1"/>
  <c r="BM67" i="21"/>
  <c r="BM65" i="21" s="1"/>
  <c r="BN393" i="21"/>
  <c r="BM8" i="21" l="1"/>
  <c r="BP323" i="21"/>
  <c r="BP11" i="21"/>
  <c r="BP9" i="21" s="1"/>
  <c r="BN69" i="21"/>
  <c r="BN379" i="21" s="1"/>
  <c r="BM377" i="21"/>
  <c r="BM375" i="21" s="1"/>
  <c r="BO83" i="21"/>
  <c r="BM318" i="21" l="1"/>
  <c r="BP321" i="21"/>
  <c r="BP319" i="21" s="1"/>
  <c r="BQ13" i="21"/>
  <c r="BN67" i="21"/>
  <c r="BN65" i="21" s="1"/>
  <c r="BO393" i="21"/>
  <c r="BN8" i="21" l="1"/>
  <c r="BQ323" i="21"/>
  <c r="BQ11" i="21"/>
  <c r="BQ9" i="21" s="1"/>
  <c r="BO69" i="21"/>
  <c r="BO379" i="21" s="1"/>
  <c r="BN377" i="21"/>
  <c r="BN375" i="21" s="1"/>
  <c r="BP83" i="21"/>
  <c r="BN318" i="21" l="1"/>
  <c r="BQ321" i="21"/>
  <c r="BQ319" i="21" s="1"/>
  <c r="BR13" i="21"/>
  <c r="BO67" i="21"/>
  <c r="BO65" i="21" s="1"/>
  <c r="BP393" i="21"/>
  <c r="BO8" i="21" l="1"/>
  <c r="BR323" i="21"/>
  <c r="BR11" i="21"/>
  <c r="BR9" i="21" s="1"/>
  <c r="BP69" i="21"/>
  <c r="BP379" i="21" s="1"/>
  <c r="BO377" i="21"/>
  <c r="BO375" i="21" s="1"/>
  <c r="BQ83" i="21"/>
  <c r="BO318" i="21" l="1"/>
  <c r="BR321" i="21"/>
  <c r="BR319" i="21" s="1"/>
  <c r="BS13" i="21"/>
  <c r="BP67" i="21"/>
  <c r="BP65" i="21" s="1"/>
  <c r="BQ393" i="21"/>
  <c r="BP8" i="21" l="1"/>
  <c r="BS323" i="21"/>
  <c r="BS11" i="21"/>
  <c r="BS9" i="21" s="1"/>
  <c r="BQ69" i="21"/>
  <c r="BQ379" i="21" s="1"/>
  <c r="BP377" i="21"/>
  <c r="BP375" i="21" s="1"/>
  <c r="BR83" i="21"/>
  <c r="BP318" i="21" l="1"/>
  <c r="BS321" i="21"/>
  <c r="BS319" i="21" s="1"/>
  <c r="BT13" i="21"/>
  <c r="BQ67" i="21"/>
  <c r="BQ65" i="21" s="1"/>
  <c r="BR393" i="21"/>
  <c r="BQ8" i="21" l="1"/>
  <c r="BT323" i="21"/>
  <c r="BT11" i="21"/>
  <c r="BT9" i="21" s="1"/>
  <c r="BR69" i="21"/>
  <c r="BR379" i="21" s="1"/>
  <c r="BQ377" i="21"/>
  <c r="BQ375" i="21" s="1"/>
  <c r="BS83" i="21"/>
  <c r="BQ318" i="21" l="1"/>
  <c r="BT321" i="21"/>
  <c r="BT319" i="21" s="1"/>
  <c r="BU13" i="21"/>
  <c r="BR67" i="21"/>
  <c r="BR65" i="21" s="1"/>
  <c r="BS393" i="21"/>
  <c r="BR8" i="21" l="1"/>
  <c r="BU323" i="21"/>
  <c r="BU321" i="21" s="1"/>
  <c r="BU319" i="21" s="1"/>
  <c r="BU11" i="21"/>
  <c r="BU9" i="21" s="1"/>
  <c r="BS69" i="21"/>
  <c r="BS379" i="21" s="1"/>
  <c r="BR377" i="21"/>
  <c r="BR375" i="21" s="1"/>
  <c r="BT83" i="21"/>
  <c r="BR318" i="21" l="1"/>
  <c r="BS67" i="21"/>
  <c r="BS65" i="21" s="1"/>
  <c r="BT393" i="21"/>
  <c r="BS8" i="21" l="1"/>
  <c r="BS377" i="21"/>
  <c r="BS375" i="21" s="1"/>
  <c r="BT69" i="21"/>
  <c r="BT379" i="21" s="1"/>
  <c r="BU83" i="21"/>
  <c r="BS318" i="21" l="1"/>
  <c r="BT67" i="21"/>
  <c r="BT65" i="21" s="1"/>
  <c r="BU393" i="21"/>
  <c r="BT8" i="21" l="1"/>
  <c r="BT377" i="21"/>
  <c r="BT375" i="21" s="1"/>
  <c r="BU69" i="21"/>
  <c r="BU379" i="21" s="1"/>
  <c r="BT318" i="21" l="1"/>
  <c r="BU377" i="21"/>
  <c r="BU375" i="21" s="1"/>
  <c r="BU67" i="21"/>
  <c r="BU65" i="21" s="1"/>
  <c r="BU318" i="21" l="1"/>
  <c r="BU8" i="21"/>
  <c r="W318" i="21"/>
  <c r="W8" i="21"/>
</calcChain>
</file>

<file path=xl/sharedStrings.xml><?xml version="1.0" encoding="utf-8"?>
<sst xmlns="http://schemas.openxmlformats.org/spreadsheetml/2006/main" count="361" uniqueCount="165">
  <si>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</si>
  <si>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</si>
  <si>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</si>
  <si>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</si>
  <si>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</si>
  <si>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</si>
  <si>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</si>
  <si>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</si>
  <si>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</si>
  <si>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</si>
  <si>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</si>
  <si>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</si>
  <si>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</si>
  <si>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</si>
  <si>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</si>
  <si>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</si>
  <si>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</si>
  <si>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</si>
  <si>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</si>
  <si>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</si>
  <si>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</si>
  <si>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</si>
  <si>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</si>
  <si>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</si>
  <si>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</si>
  <si>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</si>
  <si>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</si>
  <si>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</si>
  <si>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</si>
  <si>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</si>
  <si>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</si>
  <si>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</si>
  <si>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</si>
  <si>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</si>
  <si>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</si>
  <si>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</si>
  <si>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</si>
  <si>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</si>
  <si>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</si>
  <si>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</si>
  <si>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</si>
  <si>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</si>
  <si>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</si>
  <si>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</si>
  <si>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</si>
  <si>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</si>
  <si>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</si>
  <si>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</si>
  <si>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</si>
  <si>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</si>
  <si>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</si>
  <si>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</si>
  <si>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</si>
  <si>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</si>
  <si>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</si>
  <si>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</si>
  <si>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</si>
  <si>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</si>
  <si>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</si>
  <si>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</si>
  <si>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</si>
  <si>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</si>
  <si>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</si>
  <si>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</si>
  <si>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</si>
  <si>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</si>
  <si>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</si>
  <si>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</si>
  <si>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</si>
  <si>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</si>
  <si>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</si>
  <si>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</si>
  <si>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</si>
  <si>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</si>
  <si>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</si>
  <si>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</si>
  <si>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</si>
  <si>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</si>
  <si>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</si>
  <si>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</si>
  <si>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</si>
  <si>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</si>
  <si>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</si>
  <si>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</si>
  <si>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</si>
  <si>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</si>
  <si>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</si>
  <si>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</si>
  <si>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</si>
  <si>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</si>
  <si>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</si>
  <si>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</si>
  <si>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</si>
  <si>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</si>
  <si>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</si>
  <si>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</si>
  <si>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</si>
  <si>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</si>
  <si>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</si>
  <si>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</si>
  <si>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</si>
  <si>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</si>
  <si>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</si>
  <si>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</si>
  <si>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</si>
  <si>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</si>
  <si>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</si>
  <si>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</si>
  <si>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</si>
  <si>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</si>
  <si>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</si>
  <si>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</si>
  <si>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</si>
  <si>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</si>
  <si>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</si>
  <si>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</si>
  <si>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</si>
  <si>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</si>
  <si>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</si>
  <si>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</si>
  <si>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</si>
  <si>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</si>
  <si>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</si>
  <si>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</si>
  <si>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</si>
  <si>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</si>
  <si>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</si>
  <si>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</si>
  <si>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</si>
  <si>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</si>
  <si>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</si>
  <si>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</si>
  <si>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</si>
  <si>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</si>
  <si>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</si>
  <si>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</si>
  <si>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</si>
  <si>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Начисление %%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</si>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</sst>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4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3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37" fillId="13" borderId="0" xfId="0" applyNumberFormat="1" applyFont="1" applyFill="1"/>
  </cellXfs>
  <cellStyles count="1">
    <cellStyle name="Обычный" xfId="0" builtinId="0"/>
  </cellStyles>
  <dxfs count="97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6"/>
  <sheetViews>
    <sheetView topLeftCell="A19" zoomScale="120" zoomScaleNormal="120" workbookViewId="0">
      <selection activeCell="E40" sqref="E40"/>
    </sheetView>
  </sheetViews>
  <sheetFormatPr defaultRowHeight="14.4" x14ac:dyDescent="0.3"/>
  <cols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13"/>
  <sheetViews>
    <sheetView showGridLines="0" tabSelected="1" zoomScaleNormal="100" workbookViewId="0">
      <pane xSplit="24" ySplit="5" topLeftCell="Y309" activePane="bottomRight" state="frozen"/>
      <selection activeCell="G29" sqref="G29"/>
      <selection pane="topRight" activeCell="G29" sqref="G29"/>
      <selection pane="bottomLeft" activeCell="G29" sqref="G29"/>
      <selection pane="bottomRight" activeCell="Z309" sqref="Z309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13.77734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626417190.61605752</v>
      </c>
      <c r="Z8" s="81">
        <f t="shared" ref="Z8:BE8" si="0">Z9-Z65</f>
        <v>0</v>
      </c>
      <c r="AA8" s="81">
        <f t="shared" ca="1" si="0"/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-2380</v>
      </c>
      <c r="AE8" s="81">
        <f t="shared" ca="1" si="0"/>
        <v>-12701.466666668653</v>
      </c>
      <c r="AF8" s="81">
        <f t="shared" ca="1" si="0"/>
        <v>-33172.133333336562</v>
      </c>
      <c r="AG8" s="81">
        <f t="shared" ca="1" si="0"/>
        <v>-64507.393333334476</v>
      </c>
      <c r="AH8" s="81">
        <f t="shared" ca="1" si="0"/>
        <v>-105830.8900000006</v>
      </c>
      <c r="AI8" s="81">
        <f t="shared" ca="1" si="0"/>
        <v>-158960.80000000447</v>
      </c>
      <c r="AJ8" s="81">
        <f t="shared" ca="1" si="0"/>
        <v>-234173.4113333337</v>
      </c>
      <c r="AK8" s="81">
        <f t="shared" ca="1" si="0"/>
        <v>-343243.76066667214</v>
      </c>
      <c r="AL8" s="81">
        <f t="shared" ca="1" si="0"/>
        <v>-507147.17850001156</v>
      </c>
      <c r="AM8" s="81">
        <f t="shared" ca="1" si="0"/>
        <v>-748471.14933334291</v>
      </c>
      <c r="AN8" s="81">
        <f t="shared" ca="1" si="0"/>
        <v>-1084104.418666672</v>
      </c>
      <c r="AO8" s="81">
        <f t="shared" ca="1" si="0"/>
        <v>-1511787.3512500077</v>
      </c>
      <c r="AP8" s="81">
        <f t="shared" ca="1" si="0"/>
        <v>-1994407.637375012</v>
      </c>
      <c r="AQ8" s="81">
        <f t="shared" ca="1" si="0"/>
        <v>-2477703.5889166892</v>
      </c>
      <c r="AR8" s="81">
        <f t="shared" ca="1" si="0"/>
        <v>-2899700.058491677</v>
      </c>
      <c r="AS8" s="81">
        <f t="shared" ca="1" si="0"/>
        <v>-3202934.6412333399</v>
      </c>
      <c r="AT8" s="81">
        <f t="shared" ca="1" si="0"/>
        <v>-3346843.2419166639</v>
      </c>
      <c r="AU8" s="81">
        <f t="shared" ca="1" si="0"/>
        <v>-3305754.5613708347</v>
      </c>
      <c r="AV8" s="81">
        <f t="shared" ca="1" si="0"/>
        <v>-3065041.1206208467</v>
      </c>
      <c r="AW8" s="81">
        <f t="shared" ca="1" si="0"/>
        <v>-2616851.0239916593</v>
      </c>
      <c r="AX8" s="81">
        <f t="shared" ca="1" si="0"/>
        <v>-1957381.7133083642</v>
      </c>
      <c r="AY8" s="81">
        <f t="shared" ca="1" si="0"/>
        <v>-1085143.859995842</v>
      </c>
      <c r="AZ8" s="81">
        <f t="shared" ca="1" si="0"/>
        <v>454.23035833239555</v>
      </c>
      <c r="BA8" s="81">
        <f t="shared" ca="1" si="0"/>
        <v>1305575.7934208214</v>
      </c>
      <c r="BB8" s="81">
        <f t="shared" ca="1" si="0"/>
        <v>2850127.8047750294</v>
      </c>
      <c r="BC8" s="81">
        <f t="shared" ca="1" si="0"/>
        <v>4659495.7177333534</v>
      </c>
      <c r="BD8" s="81">
        <f t="shared" ca="1" si="0"/>
        <v>6760842.9819417</v>
      </c>
      <c r="BE8" s="81">
        <f t="shared" ca="1" si="0"/>
        <v>9179140.1890666485</v>
      </c>
      <c r="BF8" s="81">
        <f t="shared" ref="BF8:CK8" ca="1" si="1">BF9-BF65</f>
        <v>11929028.372441649</v>
      </c>
      <c r="BG8" s="81">
        <f t="shared" ca="1" si="1"/>
        <v>15001205.118733287</v>
      </c>
      <c r="BH8" s="81">
        <f t="shared" ca="1" si="1"/>
        <v>18352373.106274962</v>
      </c>
      <c r="BI8" s="81">
        <f t="shared" ca="1" si="1"/>
        <v>21923769.631316662</v>
      </c>
      <c r="BJ8" s="81">
        <f t="shared" ca="1" si="1"/>
        <v>25650674.222191691</v>
      </c>
      <c r="BK8" s="81">
        <f t="shared" ca="1" si="1"/>
        <v>29473985.687649906</v>
      </c>
      <c r="BL8" s="81">
        <f t="shared" ca="1" si="1"/>
        <v>33352209.781649888</v>
      </c>
      <c r="BM8" s="81">
        <f t="shared" ca="1" si="1"/>
        <v>37259314.788045764</v>
      </c>
      <c r="BN8" s="81">
        <f t="shared" ca="1" si="1"/>
        <v>41180521.529754043</v>
      </c>
      <c r="BO8" s="81">
        <f t="shared" ca="1" si="1"/>
        <v>45107914.140399992</v>
      </c>
      <c r="BP8" s="81">
        <f t="shared" ca="1" si="1"/>
        <v>49037673.719566584</v>
      </c>
      <c r="BQ8" s="81">
        <f t="shared" ca="1" si="1"/>
        <v>52968306.74387908</v>
      </c>
      <c r="BR8" s="81">
        <f t="shared" ca="1" si="1"/>
        <v>56899220.73239994</v>
      </c>
      <c r="BS8" s="81">
        <f t="shared" ca="1" si="1"/>
        <v>60830202.449462533</v>
      </c>
      <c r="BT8" s="81">
        <f t="shared" ca="1" si="1"/>
        <v>64761198.586149931</v>
      </c>
      <c r="BU8" s="81">
        <f t="shared" ca="1" si="1"/>
        <v>68692196.689149976</v>
      </c>
      <c r="BV8" s="81">
        <f t="shared" si="1"/>
        <v>0</v>
      </c>
      <c r="BW8" s="81">
        <f t="shared" si="1"/>
        <v>0</v>
      </c>
      <c r="BX8" s="81">
        <f t="shared" si="1"/>
        <v>0</v>
      </c>
      <c r="BY8" s="81">
        <f t="shared" si="1"/>
        <v>0</v>
      </c>
      <c r="BZ8" s="81">
        <f t="shared" si="1"/>
        <v>0</v>
      </c>
      <c r="CA8" s="81">
        <f t="shared" si="1"/>
        <v>0</v>
      </c>
      <c r="CB8" s="81">
        <f t="shared" si="1"/>
        <v>0</v>
      </c>
      <c r="CC8" s="81">
        <f t="shared" si="1"/>
        <v>0</v>
      </c>
      <c r="CD8" s="81">
        <f t="shared" si="1"/>
        <v>0</v>
      </c>
      <c r="CE8" s="81">
        <f t="shared" si="1"/>
        <v>0</v>
      </c>
      <c r="CF8" s="81">
        <f t="shared" si="1"/>
        <v>0</v>
      </c>
      <c r="CG8" s="81">
        <f t="shared" si="1"/>
        <v>0</v>
      </c>
      <c r="CH8" s="81">
        <f t="shared" si="1"/>
        <v>0</v>
      </c>
      <c r="CI8" s="81">
        <f t="shared" si="1"/>
        <v>0</v>
      </c>
      <c r="CJ8" s="81">
        <f t="shared" si="1"/>
        <v>0</v>
      </c>
      <c r="CK8" s="81">
        <f t="shared" si="1"/>
        <v>0</v>
      </c>
      <c r="CL8" s="81">
        <f t="shared" ref="CL8:CT8" si="2">CL9-CL65</f>
        <v>0</v>
      </c>
      <c r="CM8" s="81">
        <f t="shared" si="2"/>
        <v>0</v>
      </c>
      <c r="CN8" s="81">
        <f t="shared" si="2"/>
        <v>0</v>
      </c>
      <c r="CO8" s="81">
        <f t="shared" si="2"/>
        <v>0</v>
      </c>
      <c r="CP8" s="81">
        <f t="shared" si="2"/>
        <v>0</v>
      </c>
      <c r="CQ8" s="81">
        <f t="shared" si="2"/>
        <v>0</v>
      </c>
      <c r="CR8" s="81">
        <f t="shared" si="2"/>
        <v>0</v>
      </c>
      <c r="CS8" s="81">
        <f t="shared" si="2"/>
        <v>0</v>
      </c>
      <c r="CT8" s="81">
        <f t="shared" si="2"/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/>
      <c r="Z9" s="10">
        <f>Z11+Z15+Z16+Z22+Z49+Z60+Z61+Z62+Z63</f>
        <v>0</v>
      </c>
      <c r="AA9" s="10">
        <f t="shared" ref="AA9:CL9" ca="1" si="3">AA11+AA15+AA16+AA22+AA49+AA60+AA61+AA62+AA63</f>
        <v>5908787.8787878789</v>
      </c>
      <c r="AB9" s="10">
        <f t="shared" ca="1" si="3"/>
        <v>20799242.424242426</v>
      </c>
      <c r="AC9" s="10">
        <f t="shared" ca="1" si="3"/>
        <v>30641683.636363637</v>
      </c>
      <c r="AD9" s="10">
        <f t="shared" ca="1" si="3"/>
        <v>30147319.134199135</v>
      </c>
      <c r="AE9" s="10">
        <f t="shared" ca="1" si="3"/>
        <v>29619284.498701297</v>
      </c>
      <c r="AF9" s="10">
        <f t="shared" ca="1" si="3"/>
        <v>29074814.996536795</v>
      </c>
      <c r="AG9" s="10">
        <f t="shared" ca="1" si="3"/>
        <v>28543287.867705621</v>
      </c>
      <c r="AH9" s="10">
        <f t="shared" ca="1" si="3"/>
        <v>28012689.585541118</v>
      </c>
      <c r="AI9" s="10">
        <f t="shared" ca="1" si="3"/>
        <v>27448617.187012978</v>
      </c>
      <c r="AJ9" s="10">
        <f t="shared" ca="1" si="3"/>
        <v>26857068.581696961</v>
      </c>
      <c r="AK9" s="10">
        <f t="shared" ca="1" si="3"/>
        <v>26286769.065653671</v>
      </c>
      <c r="AL9" s="10">
        <f t="shared" ca="1" si="3"/>
        <v>25789938.771337654</v>
      </c>
      <c r="AM9" s="10">
        <f t="shared" ca="1" si="3"/>
        <v>25407096.253718607</v>
      </c>
      <c r="AN9" s="10">
        <f t="shared" ca="1" si="3"/>
        <v>25150320.508660164</v>
      </c>
      <c r="AO9" s="10">
        <f t="shared" ca="1" si="3"/>
        <v>25079774.825844143</v>
      </c>
      <c r="AP9" s="10">
        <f t="shared" ca="1" si="3"/>
        <v>30381423.8177251</v>
      </c>
      <c r="AQ9" s="10">
        <f t="shared" ca="1" si="3"/>
        <v>46299416.315136351</v>
      </c>
      <c r="AR9" s="10">
        <f t="shared" ca="1" si="3"/>
        <v>58108285.349923365</v>
      </c>
      <c r="AS9" s="10">
        <f t="shared" ca="1" si="3"/>
        <v>60759835.470932245</v>
      </c>
      <c r="AT9" s="10">
        <f t="shared" ca="1" si="3"/>
        <v>64721931.179003231</v>
      </c>
      <c r="AU9" s="10">
        <f t="shared" ca="1" si="3"/>
        <v>70098743.917839378</v>
      </c>
      <c r="AV9" s="10">
        <f t="shared" ca="1" si="3"/>
        <v>81948028.828616425</v>
      </c>
      <c r="AW9" s="10">
        <f t="shared" ca="1" si="3"/>
        <v>105300706.22948289</v>
      </c>
      <c r="AX9" s="10">
        <f t="shared" ca="1" si="3"/>
        <v>125171302.02991295</v>
      </c>
      <c r="AY9" s="10">
        <f t="shared" ca="1" si="3"/>
        <v>136267472.79516947</v>
      </c>
      <c r="AZ9" s="10">
        <f t="shared" ca="1" si="3"/>
        <v>148900577.82771385</v>
      </c>
      <c r="BA9" s="10">
        <f t="shared" ca="1" si="3"/>
        <v>168102635.39006883</v>
      </c>
      <c r="BB9" s="10">
        <f t="shared" ca="1" si="3"/>
        <v>198895478.7213026</v>
      </c>
      <c r="BC9" s="10">
        <f t="shared" ca="1" si="3"/>
        <v>226278552.47706667</v>
      </c>
      <c r="BD9" s="10">
        <f t="shared" ca="1" si="3"/>
        <v>244921882.88475716</v>
      </c>
      <c r="BE9" s="10">
        <f t="shared" ca="1" si="3"/>
        <v>265091516.8753264</v>
      </c>
      <c r="BF9" s="10">
        <f t="shared" ca="1" si="3"/>
        <v>286763639.73968351</v>
      </c>
      <c r="BG9" s="10">
        <f t="shared" ca="1" si="3"/>
        <v>309845253.66146487</v>
      </c>
      <c r="BH9" s="10">
        <f t="shared" ca="1" si="3"/>
        <v>334122996.33415538</v>
      </c>
      <c r="BI9" s="10">
        <f t="shared" ca="1" si="3"/>
        <v>359333844.95343679</v>
      </c>
      <c r="BJ9" s="10">
        <f t="shared" ca="1" si="3"/>
        <v>385192410.61923337</v>
      </c>
      <c r="BK9" s="10">
        <f t="shared" ca="1" si="3"/>
        <v>411442643.71453744</v>
      </c>
      <c r="BL9" s="10">
        <f t="shared" ca="1" si="3"/>
        <v>437910580.93904608</v>
      </c>
      <c r="BM9" s="10">
        <f t="shared" ca="1" si="3"/>
        <v>464490753.22760779</v>
      </c>
      <c r="BN9" s="10">
        <f t="shared" ca="1" si="3"/>
        <v>491124876.4487831</v>
      </c>
      <c r="BO9" s="10">
        <f t="shared" ca="1" si="3"/>
        <v>517781806.14170849</v>
      </c>
      <c r="BP9" s="10">
        <f t="shared" ca="1" si="3"/>
        <v>544446962.89687622</v>
      </c>
      <c r="BQ9" s="10">
        <f t="shared" ca="1" si="3"/>
        <v>571115061.92248333</v>
      </c>
      <c r="BR9" s="10">
        <f t="shared" ca="1" si="3"/>
        <v>597784062.48034811</v>
      </c>
      <c r="BS9" s="10">
        <f t="shared" ca="1" si="3"/>
        <v>624453246.30794775</v>
      </c>
      <c r="BT9" s="10">
        <f t="shared" ca="1" si="3"/>
        <v>651122455.49954724</v>
      </c>
      <c r="BU9" s="10">
        <f t="shared" ca="1" si="3"/>
        <v>677791665.89949536</v>
      </c>
      <c r="BV9" s="10">
        <f t="shared" si="3"/>
        <v>0</v>
      </c>
      <c r="BW9" s="10">
        <f t="shared" si="3"/>
        <v>0</v>
      </c>
      <c r="BX9" s="10">
        <f t="shared" si="3"/>
        <v>0</v>
      </c>
      <c r="BY9" s="10">
        <f t="shared" si="3"/>
        <v>0</v>
      </c>
      <c r="BZ9" s="10">
        <f t="shared" si="3"/>
        <v>0</v>
      </c>
      <c r="CA9" s="10">
        <f t="shared" si="3"/>
        <v>0</v>
      </c>
      <c r="CB9" s="10">
        <f t="shared" si="3"/>
        <v>0</v>
      </c>
      <c r="CC9" s="10">
        <f t="shared" si="3"/>
        <v>0</v>
      </c>
      <c r="CD9" s="10">
        <f t="shared" si="3"/>
        <v>0</v>
      </c>
      <c r="CE9" s="10">
        <f t="shared" si="3"/>
        <v>0</v>
      </c>
      <c r="CF9" s="10">
        <f t="shared" si="3"/>
        <v>0</v>
      </c>
      <c r="CG9" s="10">
        <f t="shared" si="3"/>
        <v>0</v>
      </c>
      <c r="CH9" s="10">
        <f t="shared" si="3"/>
        <v>0</v>
      </c>
      <c r="CI9" s="10">
        <f t="shared" si="3"/>
        <v>0</v>
      </c>
      <c r="CJ9" s="10">
        <f t="shared" si="3"/>
        <v>0</v>
      </c>
      <c r="CK9" s="10">
        <f t="shared" si="3"/>
        <v>0</v>
      </c>
      <c r="CL9" s="10">
        <f t="shared" si="3"/>
        <v>0</v>
      </c>
      <c r="CM9" s="10">
        <f t="shared" ref="CM9:CT9" si="4">CM11+CM15+CM16+CM22+CM49+CM60+CM61+CM62+CM63</f>
        <v>0</v>
      </c>
      <c r="CN9" s="10">
        <f t="shared" si="4"/>
        <v>0</v>
      </c>
      <c r="CO9" s="10">
        <f t="shared" si="4"/>
        <v>0</v>
      </c>
      <c r="CP9" s="10">
        <f t="shared" si="4"/>
        <v>0</v>
      </c>
      <c r="CQ9" s="10">
        <f t="shared" si="4"/>
        <v>0</v>
      </c>
      <c r="CR9" s="10">
        <f t="shared" si="4"/>
        <v>0</v>
      </c>
      <c r="CS9" s="10">
        <f t="shared" si="4"/>
        <v>0</v>
      </c>
      <c r="CT9" s="10">
        <f t="shared" si="4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G321</f>
        <v>Внеоборотные активы</v>
      </c>
      <c r="Z11" s="7">
        <f t="shared" ref="Z11:BE11" si="5">SUM(Z12:Z14)</f>
        <v>0</v>
      </c>
      <c r="AA11" s="7">
        <f t="shared" ca="1" si="5"/>
        <v>4166666.666666667</v>
      </c>
      <c r="AB11" s="7">
        <f t="shared" ca="1" si="5"/>
        <v>16666666.666666668</v>
      </c>
      <c r="AC11" s="7">
        <f t="shared" ca="1" si="5"/>
        <v>25000000</v>
      </c>
      <c r="AD11" s="7">
        <f t="shared" ca="1" si="5"/>
        <v>24702380.952380951</v>
      </c>
      <c r="AE11" s="7">
        <f t="shared" ca="1" si="5"/>
        <v>24404761.904761903</v>
      </c>
      <c r="AF11" s="7">
        <f t="shared" ca="1" si="5"/>
        <v>24107142.857142854</v>
      </c>
      <c r="AG11" s="7">
        <f t="shared" ca="1" si="5"/>
        <v>23809523.809523806</v>
      </c>
      <c r="AH11" s="7">
        <f t="shared" ca="1" si="5"/>
        <v>23511904.761904757</v>
      </c>
      <c r="AI11" s="7">
        <f t="shared" ca="1" si="5"/>
        <v>23214285.714285709</v>
      </c>
      <c r="AJ11" s="7">
        <f t="shared" ca="1" si="5"/>
        <v>22916666.66666666</v>
      </c>
      <c r="AK11" s="7">
        <f t="shared" ca="1" si="5"/>
        <v>22619047.619047612</v>
      </c>
      <c r="AL11" s="7">
        <f t="shared" ca="1" si="5"/>
        <v>22321428.571428563</v>
      </c>
      <c r="AM11" s="7">
        <f t="shared" ca="1" si="5"/>
        <v>22023809.523809515</v>
      </c>
      <c r="AN11" s="7">
        <f t="shared" ca="1" si="5"/>
        <v>21726190.476190466</v>
      </c>
      <c r="AO11" s="7">
        <f t="shared" ca="1" si="5"/>
        <v>21428571.428571418</v>
      </c>
      <c r="AP11" s="7">
        <f t="shared" ca="1" si="5"/>
        <v>25297619.047619037</v>
      </c>
      <c r="AQ11" s="7">
        <f t="shared" ca="1" si="5"/>
        <v>37499999.999999985</v>
      </c>
      <c r="AR11" s="7">
        <f t="shared" ca="1" si="5"/>
        <v>45535714.285714276</v>
      </c>
      <c r="AS11" s="7">
        <f t="shared" ca="1" si="5"/>
        <v>44940476.190476179</v>
      </c>
      <c r="AT11" s="7">
        <f t="shared" ca="1" si="5"/>
        <v>44345238.095238082</v>
      </c>
      <c r="AU11" s="7">
        <f t="shared" ca="1" si="5"/>
        <v>43749999.999999985</v>
      </c>
      <c r="AV11" s="7">
        <f t="shared" ca="1" si="5"/>
        <v>47321428.571428552</v>
      </c>
      <c r="AW11" s="7">
        <f t="shared" ca="1" si="5"/>
        <v>59226190.476190463</v>
      </c>
      <c r="AX11" s="7">
        <f t="shared" ca="1" si="5"/>
        <v>66964285.714285694</v>
      </c>
      <c r="AY11" s="7">
        <f t="shared" ca="1" si="5"/>
        <v>66071428.571428552</v>
      </c>
      <c r="AZ11" s="7">
        <f t="shared" ca="1" si="5"/>
        <v>65178571.42857141</v>
      </c>
      <c r="BA11" s="7">
        <f t="shared" ca="1" si="5"/>
        <v>68452380.95238094</v>
      </c>
      <c r="BB11" s="7">
        <f t="shared" ca="1" si="5"/>
        <v>80059523.809523791</v>
      </c>
      <c r="BC11" s="7">
        <f t="shared" ca="1" si="5"/>
        <v>87499999.999999985</v>
      </c>
      <c r="BD11" s="7">
        <f t="shared" ca="1" si="5"/>
        <v>86309523.809523791</v>
      </c>
      <c r="BE11" s="7">
        <f t="shared" ca="1" si="5"/>
        <v>85119047.619047597</v>
      </c>
      <c r="BF11" s="7">
        <f t="shared" ref="BF11:CK11" ca="1" si="6">SUM(BF12:BF14)</f>
        <v>83928571.428571403</v>
      </c>
      <c r="BG11" s="7">
        <f t="shared" ca="1" si="6"/>
        <v>82738095.238095209</v>
      </c>
      <c r="BH11" s="7">
        <f t="shared" ca="1" si="6"/>
        <v>81547619.047619015</v>
      </c>
      <c r="BI11" s="7">
        <f t="shared" ca="1" si="6"/>
        <v>80357142.857142821</v>
      </c>
      <c r="BJ11" s="7">
        <f t="shared" ca="1" si="6"/>
        <v>79166666.666666627</v>
      </c>
      <c r="BK11" s="7">
        <f t="shared" ca="1" si="6"/>
        <v>77976190.476190433</v>
      </c>
      <c r="BL11" s="7">
        <f t="shared" ca="1" si="6"/>
        <v>76785714.285714239</v>
      </c>
      <c r="BM11" s="7">
        <f t="shared" ca="1" si="6"/>
        <v>75595238.095238045</v>
      </c>
      <c r="BN11" s="7">
        <f t="shared" ca="1" si="6"/>
        <v>74404761.904761851</v>
      </c>
      <c r="BO11" s="7">
        <f t="shared" ca="1" si="6"/>
        <v>73214285.714285657</v>
      </c>
      <c r="BP11" s="7">
        <f t="shared" ca="1" si="6"/>
        <v>72023809.523809463</v>
      </c>
      <c r="BQ11" s="7">
        <f t="shared" ca="1" si="6"/>
        <v>70833333.333333269</v>
      </c>
      <c r="BR11" s="7">
        <f t="shared" ca="1" si="6"/>
        <v>69642857.142857075</v>
      </c>
      <c r="BS11" s="7">
        <f t="shared" ca="1" si="6"/>
        <v>68452380.952380881</v>
      </c>
      <c r="BT11" s="7">
        <f t="shared" ca="1" si="6"/>
        <v>67261904.761904687</v>
      </c>
      <c r="BU11" s="7">
        <f t="shared" ca="1" si="6"/>
        <v>66071428.571428493</v>
      </c>
      <c r="BV11" s="7">
        <f t="shared" si="6"/>
        <v>0</v>
      </c>
      <c r="BW11" s="7">
        <f t="shared" si="6"/>
        <v>0</v>
      </c>
      <c r="BX11" s="7">
        <f t="shared" si="6"/>
        <v>0</v>
      </c>
      <c r="BY11" s="7">
        <f t="shared" si="6"/>
        <v>0</v>
      </c>
      <c r="BZ11" s="7">
        <f t="shared" si="6"/>
        <v>0</v>
      </c>
      <c r="CA11" s="7">
        <f t="shared" si="6"/>
        <v>0</v>
      </c>
      <c r="CB11" s="7">
        <f t="shared" si="6"/>
        <v>0</v>
      </c>
      <c r="CC11" s="7">
        <f t="shared" si="6"/>
        <v>0</v>
      </c>
      <c r="CD11" s="7">
        <f t="shared" si="6"/>
        <v>0</v>
      </c>
      <c r="CE11" s="7">
        <f t="shared" si="6"/>
        <v>0</v>
      </c>
      <c r="CF11" s="7">
        <f t="shared" si="6"/>
        <v>0</v>
      </c>
      <c r="CG11" s="7">
        <f t="shared" si="6"/>
        <v>0</v>
      </c>
      <c r="CH11" s="7">
        <f t="shared" si="6"/>
        <v>0</v>
      </c>
      <c r="CI11" s="7">
        <f t="shared" si="6"/>
        <v>0</v>
      </c>
      <c r="CJ11" s="7">
        <f t="shared" si="6"/>
        <v>0</v>
      </c>
      <c r="CK11" s="7">
        <f t="shared" si="6"/>
        <v>0</v>
      </c>
      <c r="CL11" s="7">
        <f t="shared" ref="CL11:CT11" si="7">SUM(CL12:CL14)</f>
        <v>0</v>
      </c>
      <c r="CM11" s="7">
        <f t="shared" si="7"/>
        <v>0</v>
      </c>
      <c r="CN11" s="7">
        <f t="shared" si="7"/>
        <v>0</v>
      </c>
      <c r="CO11" s="7">
        <f t="shared" si="7"/>
        <v>0</v>
      </c>
      <c r="CP11" s="7">
        <f t="shared" si="7"/>
        <v>0</v>
      </c>
      <c r="CQ11" s="7">
        <f t="shared" si="7"/>
        <v>0</v>
      </c>
      <c r="CR11" s="7">
        <f t="shared" si="7"/>
        <v>0</v>
      </c>
      <c r="CS11" s="7">
        <f t="shared" si="7"/>
        <v>0</v>
      </c>
      <c r="CT11" s="7">
        <f t="shared" si="7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$F$319</f>
        <v>АКТИВЫ</v>
      </c>
      <c r="G12" s="66" t="str">
        <f>$G$16</f>
        <v>Запасы СиМ</v>
      </c>
      <c r="H12" s="27" t="str">
        <f t="shared" ref="H12:H13" si="8">H322</f>
        <v>Незавершенные капзатраты</v>
      </c>
      <c r="P12" s="30"/>
      <c r="R12" s="24"/>
      <c r="S12" s="93"/>
      <c r="V12" s="85"/>
      <c r="W12" s="29"/>
      <c r="Z12" s="30">
        <f>IF(Z$5="",0,IF(Z$5=1,$S12,Y322))</f>
        <v>0</v>
      </c>
      <c r="AA12" s="30">
        <f ca="1">IF(AA$5="",0,IF(AA$5=1,$S12,Z322))</f>
        <v>4166666.666666667</v>
      </c>
      <c r="AB12" s="30">
        <f ca="1">IF(AB$5="",0,IF(AB$5=1,$S12,AA322))</f>
        <v>16666666.666666668</v>
      </c>
      <c r="AC12" s="30">
        <f ca="1">IF(AC$5="",0,IF(AC$5=1,$S12,AB322))</f>
        <v>0</v>
      </c>
      <c r="AD12" s="30">
        <f ca="1">IF(AD$5="",0,IF(AD$5=1,$S12,AC322))</f>
        <v>0</v>
      </c>
      <c r="AE12" s="30">
        <f ca="1">IF(AE$5="",0,IF(AE$5=1,$S12,AD322))</f>
        <v>0</v>
      </c>
      <c r="AF12" s="30">
        <f ca="1">IF(AF$5="",0,IF(AF$5=1,$S12,AE322))</f>
        <v>0</v>
      </c>
      <c r="AG12" s="30">
        <f ca="1">IF(AG$5="",0,IF(AG$5=1,$S12,AF322))</f>
        <v>0</v>
      </c>
      <c r="AH12" s="30">
        <f ca="1">IF(AH$5="",0,IF(AH$5=1,$S12,AG322))</f>
        <v>0</v>
      </c>
      <c r="AI12" s="30">
        <f ca="1">IF(AI$5="",0,IF(AI$5=1,$S12,AH322))</f>
        <v>0</v>
      </c>
      <c r="AJ12" s="30">
        <f ca="1">IF(AJ$5="",0,IF(AJ$5=1,$S12,AI322))</f>
        <v>0</v>
      </c>
      <c r="AK12" s="30">
        <f ca="1">IF(AK$5="",0,IF(AK$5=1,$S12,AJ322))</f>
        <v>0</v>
      </c>
      <c r="AL12" s="30">
        <f ca="1">IF(AL$5="",0,IF(AL$5=1,$S12,AK322))</f>
        <v>0</v>
      </c>
      <c r="AM12" s="30">
        <f ca="1">IF(AM$5="",0,IF(AM$5=1,$S12,AL322))</f>
        <v>0</v>
      </c>
      <c r="AN12" s="30">
        <f ca="1">IF(AN$5="",0,IF(AN$5=1,$S12,AM322))</f>
        <v>0</v>
      </c>
      <c r="AO12" s="30">
        <f ca="1">IF(AO$5="",0,IF(AO$5=1,$S12,AN322))</f>
        <v>0</v>
      </c>
      <c r="AP12" s="30">
        <f ca="1">IF(AP$5="",0,IF(AP$5=1,$S12,AO322))</f>
        <v>4166666.666666667</v>
      </c>
      <c r="AQ12" s="30">
        <f ca="1">IF(AQ$5="",0,IF(AQ$5=1,$S12,AP322))</f>
        <v>16666666.666666668</v>
      </c>
      <c r="AR12" s="30">
        <f ca="1">IF(AR$5="",0,IF(AR$5=1,$S12,AQ322))</f>
        <v>0</v>
      </c>
      <c r="AS12" s="30">
        <f ca="1">IF(AS$5="",0,IF(AS$5=1,$S12,AR322))</f>
        <v>0</v>
      </c>
      <c r="AT12" s="30">
        <f ca="1">IF(AT$5="",0,IF(AT$5=1,$S12,AS322))</f>
        <v>0</v>
      </c>
      <c r="AU12" s="30">
        <f ca="1">IF(AU$5="",0,IF(AU$5=1,$S12,AT322))</f>
        <v>0</v>
      </c>
      <c r="AV12" s="30">
        <f ca="1">IF(AV$5="",0,IF(AV$5=1,$S12,AU322))</f>
        <v>4166666.666666667</v>
      </c>
      <c r="AW12" s="30">
        <f ca="1">IF(AW$5="",0,IF(AW$5=1,$S12,AV322))</f>
        <v>16666666.666666668</v>
      </c>
      <c r="AX12" s="30">
        <f ca="1">IF(AX$5="",0,IF(AX$5=1,$S12,AW322))</f>
        <v>0</v>
      </c>
      <c r="AY12" s="30">
        <f ca="1">IF(AY$5="",0,IF(AY$5=1,$S12,AX322))</f>
        <v>0</v>
      </c>
      <c r="AZ12" s="30">
        <f ca="1">IF(AZ$5="",0,IF(AZ$5=1,$S12,AY322))</f>
        <v>0</v>
      </c>
      <c r="BA12" s="30">
        <f ca="1">IF(BA$5="",0,IF(BA$5=1,$S12,AZ322))</f>
        <v>4166666.666666667</v>
      </c>
      <c r="BB12" s="30">
        <f ca="1">IF(BB$5="",0,IF(BB$5=1,$S12,BA322))</f>
        <v>16666666.666666668</v>
      </c>
      <c r="BC12" s="30">
        <f ca="1">IF(BC$5="",0,IF(BC$5=1,$S12,BB322))</f>
        <v>0</v>
      </c>
      <c r="BD12" s="30">
        <f ca="1">IF(BD$5="",0,IF(BD$5=1,$S12,BC322))</f>
        <v>0</v>
      </c>
      <c r="BE12" s="30">
        <f ca="1">IF(BE$5="",0,IF(BE$5=1,$S12,BD322))</f>
        <v>0</v>
      </c>
      <c r="BF12" s="30">
        <f ca="1">IF(BF$5="",0,IF(BF$5=1,$S12,BE322))</f>
        <v>0</v>
      </c>
      <c r="BG12" s="30">
        <f ca="1">IF(BG$5="",0,IF(BG$5=1,$S12,BF322))</f>
        <v>0</v>
      </c>
      <c r="BH12" s="30">
        <f ca="1">IF(BH$5="",0,IF(BH$5=1,$S12,BG322))</f>
        <v>0</v>
      </c>
      <c r="BI12" s="30">
        <f ca="1">IF(BI$5="",0,IF(BI$5=1,$S12,BH322))</f>
        <v>0</v>
      </c>
      <c r="BJ12" s="30">
        <f ca="1">IF(BJ$5="",0,IF(BJ$5=1,$S12,BI322))</f>
        <v>0</v>
      </c>
      <c r="BK12" s="30">
        <f ca="1">IF(BK$5="",0,IF(BK$5=1,$S12,BJ322))</f>
        <v>0</v>
      </c>
      <c r="BL12" s="30">
        <f ca="1">IF(BL$5="",0,IF(BL$5=1,$S12,BK322))</f>
        <v>0</v>
      </c>
      <c r="BM12" s="30">
        <f ca="1">IF(BM$5="",0,IF(BM$5=1,$S12,BL322))</f>
        <v>0</v>
      </c>
      <c r="BN12" s="30">
        <f ca="1">IF(BN$5="",0,IF(BN$5=1,$S12,BM322))</f>
        <v>0</v>
      </c>
      <c r="BO12" s="30">
        <f ca="1">IF(BO$5="",0,IF(BO$5=1,$S12,BN322))</f>
        <v>0</v>
      </c>
      <c r="BP12" s="30">
        <f ca="1">IF(BP$5="",0,IF(BP$5=1,$S12,BO322))</f>
        <v>0</v>
      </c>
      <c r="BQ12" s="30">
        <f ca="1">IF(BQ$5="",0,IF(BQ$5=1,$S12,BP322))</f>
        <v>0</v>
      </c>
      <c r="BR12" s="30">
        <f ca="1">IF(BR$5="",0,IF(BR$5=1,$S12,BQ322))</f>
        <v>0</v>
      </c>
      <c r="BS12" s="30">
        <f ca="1">IF(BS$5="",0,IF(BS$5=1,$S12,BR322))</f>
        <v>0</v>
      </c>
      <c r="BT12" s="30">
        <f ca="1">IF(BT$5="",0,IF(BT$5=1,$S12,BS322))</f>
        <v>0</v>
      </c>
      <c r="BU12" s="30">
        <f ca="1">IF(BU$5="",0,IF(BU$5=1,$S12,BT322))</f>
        <v>0</v>
      </c>
      <c r="BV12" s="30">
        <f>IF(BV$5="",0,IF(BV$5=1,$S12,BU322))</f>
        <v>0</v>
      </c>
      <c r="BW12" s="30">
        <f>IF(BW$5="",0,IF(BW$5=1,$S12,BV322))</f>
        <v>0</v>
      </c>
      <c r="BX12" s="30">
        <f>IF(BX$5="",0,IF(BX$5=1,$S12,BW322))</f>
        <v>0</v>
      </c>
      <c r="BY12" s="30">
        <f>IF(BY$5="",0,IF(BY$5=1,$S12,BX322))</f>
        <v>0</v>
      </c>
      <c r="BZ12" s="30">
        <f>IF(BZ$5="",0,IF(BZ$5=1,$S12,BY322))</f>
        <v>0</v>
      </c>
      <c r="CA12" s="30">
        <f>IF(CA$5="",0,IF(CA$5=1,$S12,BZ322))</f>
        <v>0</v>
      </c>
      <c r="CB12" s="30">
        <f>IF(CB$5="",0,IF(CB$5=1,$S12,CA322))</f>
        <v>0</v>
      </c>
      <c r="CC12" s="30">
        <f>IF(CC$5="",0,IF(CC$5=1,$S12,CB322))</f>
        <v>0</v>
      </c>
      <c r="CD12" s="30">
        <f>IF(CD$5="",0,IF(CD$5=1,$S12,CC322))</f>
        <v>0</v>
      </c>
      <c r="CE12" s="30">
        <f>IF(CE$5="",0,IF(CE$5=1,$S12,CD322))</f>
        <v>0</v>
      </c>
      <c r="CF12" s="30">
        <f>IF(CF$5="",0,IF(CF$5=1,$S12,CE322))</f>
        <v>0</v>
      </c>
      <c r="CG12" s="30">
        <f>IF(CG$5="",0,IF(CG$5=1,$S12,CF322))</f>
        <v>0</v>
      </c>
      <c r="CH12" s="30">
        <f>IF(CH$5="",0,IF(CH$5=1,$S12,CG322))</f>
        <v>0</v>
      </c>
      <c r="CI12" s="30">
        <f>IF(CI$5="",0,IF(CI$5=1,$S12,CH322))</f>
        <v>0</v>
      </c>
      <c r="CJ12" s="30">
        <f>IF(CJ$5="",0,IF(CJ$5=1,$S12,CI322))</f>
        <v>0</v>
      </c>
      <c r="CK12" s="30">
        <f>IF(CK$5="",0,IF(CK$5=1,$S12,CJ322))</f>
        <v>0</v>
      </c>
      <c r="CL12" s="30">
        <f>IF(CL$5="",0,IF(CL$5=1,$S12,CK322))</f>
        <v>0</v>
      </c>
      <c r="CM12" s="30">
        <f>IF(CM$5="",0,IF(CM$5=1,$S12,CL322))</f>
        <v>0</v>
      </c>
      <c r="CN12" s="30">
        <f>IF(CN$5="",0,IF(CN$5=1,$S12,CM322))</f>
        <v>0</v>
      </c>
      <c r="CO12" s="30">
        <f>IF(CO$5="",0,IF(CO$5=1,$S12,CN322))</f>
        <v>0</v>
      </c>
      <c r="CP12" s="30">
        <f>IF(CP$5="",0,IF(CP$5=1,$S12,CO322))</f>
        <v>0</v>
      </c>
      <c r="CQ12" s="30">
        <f>IF(CQ$5="",0,IF(CQ$5=1,$S12,CP322))</f>
        <v>0</v>
      </c>
      <c r="CR12" s="30">
        <f>IF(CR$5="",0,IF(CR$5=1,$S12,CQ322))</f>
        <v>0</v>
      </c>
      <c r="CS12" s="30">
        <f>IF(CS$5="",0,IF(CS$5=1,$S12,CR322))</f>
        <v>0</v>
      </c>
      <c r="CT12" s="30">
        <f>IF(CT$5="",0,IF(CT$5=1,$S12,CS322))</f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$F$319</f>
        <v>АКТИВЫ</v>
      </c>
      <c r="G13" s="66" t="str">
        <f>$G$16</f>
        <v>Запасы СиМ</v>
      </c>
      <c r="H13" s="27" t="str">
        <f t="shared" si="8"/>
        <v>Основные средства</v>
      </c>
      <c r="P13" s="30"/>
      <c r="R13" s="24"/>
      <c r="S13" s="93"/>
      <c r="V13" s="85"/>
      <c r="W13" s="29"/>
      <c r="Z13" s="30">
        <f>IF(Z$5="",0,IF(Z$5=1,$S13,Y323))</f>
        <v>0</v>
      </c>
      <c r="AA13" s="30">
        <f ca="1">IF(AA$5="",0,IF(AA$5=1,$S13,Z323))</f>
        <v>0</v>
      </c>
      <c r="AB13" s="30">
        <f ca="1">IF(AB$5="",0,IF(AB$5=1,$S13,AA323))</f>
        <v>0</v>
      </c>
      <c r="AC13" s="30">
        <f ca="1">IF(AC$5="",0,IF(AC$5=1,$S13,AB323))</f>
        <v>25000000</v>
      </c>
      <c r="AD13" s="30">
        <f ca="1">IF(AD$5="",0,IF(AD$5=1,$S13,AC323))</f>
        <v>24702380.952380951</v>
      </c>
      <c r="AE13" s="30">
        <f ca="1">IF(AE$5="",0,IF(AE$5=1,$S13,AD323))</f>
        <v>24404761.904761903</v>
      </c>
      <c r="AF13" s="30">
        <f ca="1">IF(AF$5="",0,IF(AF$5=1,$S13,AE323))</f>
        <v>24107142.857142854</v>
      </c>
      <c r="AG13" s="30">
        <f ca="1">IF(AG$5="",0,IF(AG$5=1,$S13,AF323))</f>
        <v>23809523.809523806</v>
      </c>
      <c r="AH13" s="30">
        <f ca="1">IF(AH$5="",0,IF(AH$5=1,$S13,AG323))</f>
        <v>23511904.761904757</v>
      </c>
      <c r="AI13" s="30">
        <f ca="1">IF(AI$5="",0,IF(AI$5=1,$S13,AH323))</f>
        <v>23214285.714285709</v>
      </c>
      <c r="AJ13" s="30">
        <f ca="1">IF(AJ$5="",0,IF(AJ$5=1,$S13,AI323))</f>
        <v>22916666.66666666</v>
      </c>
      <c r="AK13" s="30">
        <f ca="1">IF(AK$5="",0,IF(AK$5=1,$S13,AJ323))</f>
        <v>22619047.619047612</v>
      </c>
      <c r="AL13" s="30">
        <f ca="1">IF(AL$5="",0,IF(AL$5=1,$S13,AK323))</f>
        <v>22321428.571428563</v>
      </c>
      <c r="AM13" s="30">
        <f ca="1">IF(AM$5="",0,IF(AM$5=1,$S13,AL323))</f>
        <v>22023809.523809515</v>
      </c>
      <c r="AN13" s="30">
        <f ca="1">IF(AN$5="",0,IF(AN$5=1,$S13,AM323))</f>
        <v>21726190.476190466</v>
      </c>
      <c r="AO13" s="30">
        <f ca="1">IF(AO$5="",0,IF(AO$5=1,$S13,AN323))</f>
        <v>21428571.428571418</v>
      </c>
      <c r="AP13" s="30">
        <f ca="1">IF(AP$5="",0,IF(AP$5=1,$S13,AO323))</f>
        <v>21130952.380952369</v>
      </c>
      <c r="AQ13" s="30">
        <f ca="1">IF(AQ$5="",0,IF(AQ$5=1,$S13,AP323))</f>
        <v>20833333.333333321</v>
      </c>
      <c r="AR13" s="30">
        <f ca="1">IF(AR$5="",0,IF(AR$5=1,$S13,AQ323))</f>
        <v>45535714.285714276</v>
      </c>
      <c r="AS13" s="30">
        <f ca="1">IF(AS$5="",0,IF(AS$5=1,$S13,AR323))</f>
        <v>44940476.190476179</v>
      </c>
      <c r="AT13" s="30">
        <f ca="1">IF(AT$5="",0,IF(AT$5=1,$S13,AS323))</f>
        <v>44345238.095238082</v>
      </c>
      <c r="AU13" s="30">
        <f ca="1">IF(AU$5="",0,IF(AU$5=1,$S13,AT323))</f>
        <v>43749999.999999985</v>
      </c>
      <c r="AV13" s="30">
        <f ca="1">IF(AV$5="",0,IF(AV$5=1,$S13,AU323))</f>
        <v>43154761.904761888</v>
      </c>
      <c r="AW13" s="30">
        <f ca="1">IF(AW$5="",0,IF(AW$5=1,$S13,AV323))</f>
        <v>42559523.809523791</v>
      </c>
      <c r="AX13" s="30">
        <f ca="1">IF(AX$5="",0,IF(AX$5=1,$S13,AW323))</f>
        <v>66964285.714285694</v>
      </c>
      <c r="AY13" s="30">
        <f ca="1">IF(AY$5="",0,IF(AY$5=1,$S13,AX323))</f>
        <v>66071428.571428552</v>
      </c>
      <c r="AZ13" s="30">
        <f ca="1">IF(AZ$5="",0,IF(AZ$5=1,$S13,AY323))</f>
        <v>65178571.42857141</v>
      </c>
      <c r="BA13" s="30">
        <f ca="1">IF(BA$5="",0,IF(BA$5=1,$S13,AZ323))</f>
        <v>64285714.285714269</v>
      </c>
      <c r="BB13" s="30">
        <f ca="1">IF(BB$5="",0,IF(BB$5=1,$S13,BA323))</f>
        <v>63392857.142857127</v>
      </c>
      <c r="BC13" s="30">
        <f ca="1">IF(BC$5="",0,IF(BC$5=1,$S13,BB323))</f>
        <v>87499999.999999985</v>
      </c>
      <c r="BD13" s="30">
        <f ca="1">IF(BD$5="",0,IF(BD$5=1,$S13,BC323))</f>
        <v>86309523.809523791</v>
      </c>
      <c r="BE13" s="30">
        <f ca="1">IF(BE$5="",0,IF(BE$5=1,$S13,BD323))</f>
        <v>85119047.619047597</v>
      </c>
      <c r="BF13" s="30">
        <f ca="1">IF(BF$5="",0,IF(BF$5=1,$S13,BE323))</f>
        <v>83928571.428571403</v>
      </c>
      <c r="BG13" s="30">
        <f ca="1">IF(BG$5="",0,IF(BG$5=1,$S13,BF323))</f>
        <v>82738095.238095209</v>
      </c>
      <c r="BH13" s="30">
        <f ca="1">IF(BH$5="",0,IF(BH$5=1,$S13,BG323))</f>
        <v>81547619.047619015</v>
      </c>
      <c r="BI13" s="30">
        <f ca="1">IF(BI$5="",0,IF(BI$5=1,$S13,BH323))</f>
        <v>80357142.857142821</v>
      </c>
      <c r="BJ13" s="30">
        <f ca="1">IF(BJ$5="",0,IF(BJ$5=1,$S13,BI323))</f>
        <v>79166666.666666627</v>
      </c>
      <c r="BK13" s="30">
        <f ca="1">IF(BK$5="",0,IF(BK$5=1,$S13,BJ323))</f>
        <v>77976190.476190433</v>
      </c>
      <c r="BL13" s="30">
        <f ca="1">IF(BL$5="",0,IF(BL$5=1,$S13,BK323))</f>
        <v>76785714.285714239</v>
      </c>
      <c r="BM13" s="30">
        <f ca="1">IF(BM$5="",0,IF(BM$5=1,$S13,BL323))</f>
        <v>75595238.095238045</v>
      </c>
      <c r="BN13" s="30">
        <f ca="1">IF(BN$5="",0,IF(BN$5=1,$S13,BM323))</f>
        <v>74404761.904761851</v>
      </c>
      <c r="BO13" s="30">
        <f ca="1">IF(BO$5="",0,IF(BO$5=1,$S13,BN323))</f>
        <v>73214285.714285657</v>
      </c>
      <c r="BP13" s="30">
        <f ca="1">IF(BP$5="",0,IF(BP$5=1,$S13,BO323))</f>
        <v>72023809.523809463</v>
      </c>
      <c r="BQ13" s="30">
        <f ca="1">IF(BQ$5="",0,IF(BQ$5=1,$S13,BP323))</f>
        <v>70833333.333333269</v>
      </c>
      <c r="BR13" s="30">
        <f ca="1">IF(BR$5="",0,IF(BR$5=1,$S13,BQ323))</f>
        <v>69642857.142857075</v>
      </c>
      <c r="BS13" s="30">
        <f ca="1">IF(BS$5="",0,IF(BS$5=1,$S13,BR323))</f>
        <v>68452380.952380881</v>
      </c>
      <c r="BT13" s="30">
        <f ca="1">IF(BT$5="",0,IF(BT$5=1,$S13,BS323))</f>
        <v>67261904.761904687</v>
      </c>
      <c r="BU13" s="30">
        <f ca="1">IF(BU$5="",0,IF(BU$5=1,$S13,BT323))</f>
        <v>66071428.571428493</v>
      </c>
      <c r="BV13" s="30">
        <f>IF(BV$5="",0,IF(BV$5=1,$S13,BU323))</f>
        <v>0</v>
      </c>
      <c r="BW13" s="30">
        <f>IF(BW$5="",0,IF(BW$5=1,$S13,BV323))</f>
        <v>0</v>
      </c>
      <c r="BX13" s="30">
        <f>IF(BX$5="",0,IF(BX$5=1,$S13,BW323))</f>
        <v>0</v>
      </c>
      <c r="BY13" s="30">
        <f>IF(BY$5="",0,IF(BY$5=1,$S13,BX323))</f>
        <v>0</v>
      </c>
      <c r="BZ13" s="30">
        <f>IF(BZ$5="",0,IF(BZ$5=1,$S13,BY323))</f>
        <v>0</v>
      </c>
      <c r="CA13" s="30">
        <f>IF(CA$5="",0,IF(CA$5=1,$S13,BZ323))</f>
        <v>0</v>
      </c>
      <c r="CB13" s="30">
        <f>IF(CB$5="",0,IF(CB$5=1,$S13,CA323))</f>
        <v>0</v>
      </c>
      <c r="CC13" s="30">
        <f>IF(CC$5="",0,IF(CC$5=1,$S13,CB323))</f>
        <v>0</v>
      </c>
      <c r="CD13" s="30">
        <f>IF(CD$5="",0,IF(CD$5=1,$S13,CC323))</f>
        <v>0</v>
      </c>
      <c r="CE13" s="30">
        <f>IF(CE$5="",0,IF(CE$5=1,$S13,CD323))</f>
        <v>0</v>
      </c>
      <c r="CF13" s="30">
        <f>IF(CF$5="",0,IF(CF$5=1,$S13,CE323))</f>
        <v>0</v>
      </c>
      <c r="CG13" s="30">
        <f>IF(CG$5="",0,IF(CG$5=1,$S13,CF323))</f>
        <v>0</v>
      </c>
      <c r="CH13" s="30">
        <f>IF(CH$5="",0,IF(CH$5=1,$S13,CG323))</f>
        <v>0</v>
      </c>
      <c r="CI13" s="30">
        <f>IF(CI$5="",0,IF(CI$5=1,$S13,CH323))</f>
        <v>0</v>
      </c>
      <c r="CJ13" s="30">
        <f>IF(CJ$5="",0,IF(CJ$5=1,$S13,CI323))</f>
        <v>0</v>
      </c>
      <c r="CK13" s="30">
        <f>IF(CK$5="",0,IF(CK$5=1,$S13,CJ323))</f>
        <v>0</v>
      </c>
      <c r="CL13" s="30">
        <f>IF(CL$5="",0,IF(CL$5=1,$S13,CK323))</f>
        <v>0</v>
      </c>
      <c r="CM13" s="30">
        <f>IF(CM$5="",0,IF(CM$5=1,$S13,CL323))</f>
        <v>0</v>
      </c>
      <c r="CN13" s="30">
        <f>IF(CN$5="",0,IF(CN$5=1,$S13,CM323))</f>
        <v>0</v>
      </c>
      <c r="CO13" s="30">
        <f>IF(CO$5="",0,IF(CO$5=1,$S13,CN323))</f>
        <v>0</v>
      </c>
      <c r="CP13" s="30">
        <f>IF(CP$5="",0,IF(CP$5=1,$S13,CO323))</f>
        <v>0</v>
      </c>
      <c r="CQ13" s="30">
        <f>IF(CQ$5="",0,IF(CQ$5=1,$S13,CP323))</f>
        <v>0</v>
      </c>
      <c r="CR13" s="30">
        <f>IF(CR$5="",0,IF(CR$5=1,$S13,CQ323))</f>
        <v>0</v>
      </c>
      <c r="CS13" s="30">
        <f>IF(CS$5="",0,IF(CS$5=1,$S13,CR323))</f>
        <v>0</v>
      </c>
      <c r="CT13" s="30">
        <f>IF(CT$5="",0,IF(CT$5=1,$S13,CS323))</f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$G$325</f>
        <v>Денежные средства</v>
      </c>
      <c r="S15" s="119"/>
      <c r="V15" s="120"/>
      <c r="W15" s="9"/>
      <c r="Z15" s="7">
        <f>IF(Z$5="",0,IF(Z$5=1,$S15,Y325))</f>
        <v>0</v>
      </c>
      <c r="AA15" s="7">
        <f ca="1">IF(AA$5="",0,IF(AA$5=1,$S15,Z325))</f>
        <v>0</v>
      </c>
      <c r="AB15" s="7">
        <f ca="1">IF(AB$5="",0,IF(AB$5=1,$S15,AA325))</f>
        <v>0</v>
      </c>
      <c r="AC15" s="7">
        <f ca="1">IF(AC$5="",0,IF(AC$5=1,$S15,AB325))</f>
        <v>-4680</v>
      </c>
      <c r="AD15" s="7">
        <f ca="1">IF(AD$5="",0,IF(AD$5=1,$S15,AC325))</f>
        <v>-25000</v>
      </c>
      <c r="AE15" s="7">
        <f ca="1">IF(AE$5="",0,IF(AE$5=1,$S15,AD325))</f>
        <v>-65656</v>
      </c>
      <c r="AF15" s="7">
        <f ca="1">IF(AF$5="",0,IF(AF$5=1,$S15,AE325))</f>
        <v>-129581.8</v>
      </c>
      <c r="AG15" s="7">
        <f ca="1">IF(AG$5="",0,IF(AG$5=1,$S15,AF325))</f>
        <v>-223518</v>
      </c>
      <c r="AH15" s="7">
        <f ca="1">IF(AH$5="",0,IF(AH$5=1,$S15,AG325))</f>
        <v>-371767.16000000003</v>
      </c>
      <c r="AI15" s="7">
        <f ca="1">IF(AI$5="",0,IF(AI$5=1,$S15,AH325))</f>
        <v>-621423.28</v>
      </c>
      <c r="AJ15" s="7">
        <f ca="1">IF(AJ$5="",0,IF(AJ$5=1,$S15,AI325))</f>
        <v>-1016954.52</v>
      </c>
      <c r="AK15" s="7">
        <f ca="1">IF(AK$5="",0,IF(AK$5=1,$S15,AJ325))</f>
        <v>-1569308.7480000001</v>
      </c>
      <c r="AL15" s="7">
        <f ca="1">IF(AL$5="",0,IF(AL$5=1,$S15,AK325))</f>
        <v>-2271012.0260000001</v>
      </c>
      <c r="AM15" s="7">
        <f ca="1">IF(AM$5="",0,IF(AM$5=1,$S15,AL325))</f>
        <v>-3184942.0750000002</v>
      </c>
      <c r="AN15" s="7">
        <f ca="1">IF(AN$5="",0,IF(AN$5=1,$S15,AM325))</f>
        <v>-4418302.9560000002</v>
      </c>
      <c r="AO15" s="7">
        <f ca="1">IF(AO$5="",0,IF(AO$5=1,$S15,AN325))</f>
        <v>-6092481.0060000001</v>
      </c>
      <c r="AP15" s="7">
        <f ca="1">IF(AP$5="",0,IF(AP$5=1,$S15,AO325))</f>
        <v>-8240218.8495000005</v>
      </c>
      <c r="AQ15" s="7">
        <f ca="1">IF(AQ$5="",0,IF(AQ$5=1,$S15,AP325))</f>
        <v>-10683596.51125</v>
      </c>
      <c r="AR15" s="7">
        <f ca="1">IF(AR$5="",0,IF(AR$5=1,$S15,AQ325))</f>
        <v>-13126188.748500001</v>
      </c>
      <c r="AS15" s="7">
        <f ca="1">IF(AS$5="",0,IF(AS$5=1,$S15,AR325))</f>
        <v>-15213145.100949999</v>
      </c>
      <c r="AT15" s="7">
        <f ca="1">IF(AT$5="",0,IF(AT$5=1,$S15,AS325))</f>
        <v>-16610075.0814</v>
      </c>
      <c r="AU15" s="7">
        <f ca="1">IF(AU$5="",0,IF(AU$5=1,$S15,AT325))</f>
        <v>-17078927.046499997</v>
      </c>
      <c r="AV15" s="7">
        <f ca="1">IF(AV$5="",0,IF(AV$5=1,$S15,AU325))</f>
        <v>-16467783.768224997</v>
      </c>
      <c r="AW15" s="7">
        <f ca="1">IF(AW$5="",0,IF(AW$5=1,$S15,AV325))</f>
        <v>-14689580.098724997</v>
      </c>
      <c r="AX15" s="7">
        <f ca="1">IF(AX$5="",0,IF(AX$5=1,$S15,AW325))</f>
        <v>-11697468.393949997</v>
      </c>
      <c r="AY15" s="7">
        <f ca="1">IF(AY$5="",0,IF(AY$5=1,$S15,AX325))</f>
        <v>-7468719.8398499973</v>
      </c>
      <c r="AZ15" s="7">
        <f ca="1">IF(AZ$5="",0,IF(AZ$5=1,$S15,AY325))</f>
        <v>-1982700.6699749976</v>
      </c>
      <c r="BA15" s="7">
        <f ca="1">IF(BA$5="",0,IF(BA$5=1,$S15,AZ325))</f>
        <v>4803243.4221500009</v>
      </c>
      <c r="BB15" s="7">
        <f ca="1">IF(BB$5="",0,IF(BB$5=1,$S15,BA325))</f>
        <v>12941231.850525003</v>
      </c>
      <c r="BC15" s="7">
        <f ca="1">IF(BC$5="",0,IF(BC$5=1,$S15,BB325))</f>
        <v>22489758.968650002</v>
      </c>
      <c r="BD15" s="7">
        <f ca="1">IF(BD$5="",0,IF(BD$5=1,$S15,BC325))</f>
        <v>33523925.496400002</v>
      </c>
      <c r="BE15" s="7">
        <f ca="1">IF(BE$5="",0,IF(BE$5=1,$S15,BD325))</f>
        <v>46150275.631650008</v>
      </c>
      <c r="BF15" s="7">
        <f ca="1">IF(BF$5="",0,IF(BF$5=1,$S15,BE325))</f>
        <v>60495326.774400011</v>
      </c>
      <c r="BG15" s="7">
        <f ca="1">IF(BG$5="",0,IF(BG$5=1,$S15,BF325))</f>
        <v>76669666.72465001</v>
      </c>
      <c r="BH15" s="7">
        <f ca="1">IF(BH$5="",0,IF(BH$5=1,$S15,BG325))</f>
        <v>94665816.702399999</v>
      </c>
      <c r="BI15" s="7">
        <f ca="1">IF(BI$5="",0,IF(BI$5=1,$S15,BH325))</f>
        <v>114270048.08265001</v>
      </c>
      <c r="BJ15" s="7">
        <f ca="1">IF(BJ$5="",0,IF(BJ$5=1,$S15,BI325))</f>
        <v>135159495.5429</v>
      </c>
      <c r="BK15" s="7">
        <f ca="1">IF(BK$5="",0,IF(BK$5=1,$S15,BJ325))</f>
        <v>156963010.41315001</v>
      </c>
      <c r="BL15" s="7">
        <f ca="1">IF(BL$5="",0,IF(BL$5=1,$S15,BK325))</f>
        <v>179336440.36590001</v>
      </c>
      <c r="BM15" s="7">
        <f ca="1">IF(BM$5="",0,IF(BM$5=1,$S15,BL325))</f>
        <v>202036186.58490002</v>
      </c>
      <c r="BN15" s="7">
        <f ca="1">IF(BN$5="",0,IF(BN$5=1,$S15,BM325))</f>
        <v>224908171.87827501</v>
      </c>
      <c r="BO15" s="7">
        <f ca="1">IF(BO$5="",0,IF(BO$5=1,$S15,BN325))</f>
        <v>247864419.25352502</v>
      </c>
      <c r="BP15" s="7">
        <f ca="1">IF(BP$5="",0,IF(BP$5=1,$S15,BO325))</f>
        <v>270857697.24240005</v>
      </c>
      <c r="BQ15" s="7">
        <f ca="1">IF(BQ$5="",0,IF(BQ$5=1,$S15,BP325))</f>
        <v>293865178.97740006</v>
      </c>
      <c r="BR15" s="7">
        <f ca="1">IF(BR$5="",0,IF(BR$5=1,$S15,BQ325))</f>
        <v>316877905.52327508</v>
      </c>
      <c r="BS15" s="7">
        <f ca="1">IF(BS$5="",0,IF(BS$5=1,$S15,BR325))</f>
        <v>339892317.8544001</v>
      </c>
      <c r="BT15" s="7">
        <f ca="1">IF(BT$5="",0,IF(BT$5=1,$S15,BS325))</f>
        <v>362907136.55677509</v>
      </c>
      <c r="BU15" s="7">
        <f ca="1">IF(BU$5="",0,IF(BU$5=1,$S15,BT325))</f>
        <v>385922041.77690011</v>
      </c>
      <c r="BV15" s="7">
        <f>IF(BV$5="",0,IF(BV$5=1,$S15,BU325))</f>
        <v>0</v>
      </c>
      <c r="BW15" s="7">
        <f>IF(BW$5="",0,IF(BW$5=1,$S15,BV325))</f>
        <v>0</v>
      </c>
      <c r="BX15" s="7">
        <f>IF(BX$5="",0,IF(BX$5=1,$S15,BW325))</f>
        <v>0</v>
      </c>
      <c r="BY15" s="7">
        <f>IF(BY$5="",0,IF(BY$5=1,$S15,BX325))</f>
        <v>0</v>
      </c>
      <c r="BZ15" s="7">
        <f>IF(BZ$5="",0,IF(BZ$5=1,$S15,BY325))</f>
        <v>0</v>
      </c>
      <c r="CA15" s="7">
        <f>IF(CA$5="",0,IF(CA$5=1,$S15,BZ325))</f>
        <v>0</v>
      </c>
      <c r="CB15" s="7">
        <f>IF(CB$5="",0,IF(CB$5=1,$S15,CA325))</f>
        <v>0</v>
      </c>
      <c r="CC15" s="7">
        <f>IF(CC$5="",0,IF(CC$5=1,$S15,CB325))</f>
        <v>0</v>
      </c>
      <c r="CD15" s="7">
        <f>IF(CD$5="",0,IF(CD$5=1,$S15,CC325))</f>
        <v>0</v>
      </c>
      <c r="CE15" s="7">
        <f>IF(CE$5="",0,IF(CE$5=1,$S15,CD325))</f>
        <v>0</v>
      </c>
      <c r="CF15" s="7">
        <f>IF(CF$5="",0,IF(CF$5=1,$S15,CE325))</f>
        <v>0</v>
      </c>
      <c r="CG15" s="7">
        <f>IF(CG$5="",0,IF(CG$5=1,$S15,CF325))</f>
        <v>0</v>
      </c>
      <c r="CH15" s="7">
        <f>IF(CH$5="",0,IF(CH$5=1,$S15,CG325))</f>
        <v>0</v>
      </c>
      <c r="CI15" s="7">
        <f>IF(CI$5="",0,IF(CI$5=1,$S15,CH325))</f>
        <v>0</v>
      </c>
      <c r="CJ15" s="7">
        <f>IF(CJ$5="",0,IF(CJ$5=1,$S15,CI325))</f>
        <v>0</v>
      </c>
      <c r="CK15" s="7">
        <f>IF(CK$5="",0,IF(CK$5=1,$S15,CJ325))</f>
        <v>0</v>
      </c>
      <c r="CL15" s="7">
        <f>IF(CL$5="",0,IF(CL$5=1,$S15,CK325))</f>
        <v>0</v>
      </c>
      <c r="CM15" s="7">
        <f>IF(CM$5="",0,IF(CM$5=1,$S15,CL325))</f>
        <v>0</v>
      </c>
      <c r="CN15" s="7">
        <f>IF(CN$5="",0,IF(CN$5=1,$S15,CM325))</f>
        <v>0</v>
      </c>
      <c r="CO15" s="7">
        <f>IF(CO$5="",0,IF(CO$5=1,$S15,CN325))</f>
        <v>0</v>
      </c>
      <c r="CP15" s="7">
        <f>IF(CP$5="",0,IF(CP$5=1,$S15,CO325))</f>
        <v>0</v>
      </c>
      <c r="CQ15" s="7">
        <f>IF(CQ$5="",0,IF(CQ$5=1,$S15,CP325))</f>
        <v>0</v>
      </c>
      <c r="CR15" s="7">
        <f>IF(CR$5="",0,IF(CR$5=1,$S15,CQ325))</f>
        <v>0</v>
      </c>
      <c r="CS15" s="7">
        <f>IF(CS$5="",0,IF(CS$5=1,$S15,CR325))</f>
        <v>0</v>
      </c>
      <c r="CT15" s="7">
        <f>IF(CT$5="",0,IF(CT$5=1,$S15,CS325))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Z16" s="7">
        <f>SUM(Z17:Z21)</f>
        <v>0</v>
      </c>
      <c r="AA16" s="7">
        <f t="shared" ref="AA15:CL16" ca="1" si="9">SUM(AA17:AA21)</f>
        <v>0</v>
      </c>
      <c r="AB16" s="7">
        <f t="shared" ca="1" si="9"/>
        <v>0</v>
      </c>
      <c r="AC16" s="7">
        <f t="shared" ca="1" si="9"/>
        <v>0</v>
      </c>
      <c r="AD16" s="7">
        <f t="shared" ca="1" si="9"/>
        <v>3900</v>
      </c>
      <c r="AE16" s="7">
        <f t="shared" ca="1" si="9"/>
        <v>17400</v>
      </c>
      <c r="AF16" s="7">
        <f t="shared" ca="1" si="9"/>
        <v>37080</v>
      </c>
      <c r="AG16" s="7">
        <f t="shared" ca="1" si="9"/>
        <v>63007.5</v>
      </c>
      <c r="AH16" s="7">
        <f t="shared" ca="1" si="9"/>
        <v>91462.5</v>
      </c>
      <c r="AI16" s="7">
        <f t="shared" ca="1" si="9"/>
        <v>124846.50000000003</v>
      </c>
      <c r="AJ16" s="7">
        <f t="shared" ca="1" si="9"/>
        <v>186529.5</v>
      </c>
      <c r="AK16" s="7">
        <f t="shared" ca="1" si="9"/>
        <v>291355.5</v>
      </c>
      <c r="AL16" s="7">
        <f t="shared" ca="1" si="9"/>
        <v>455760.75000000006</v>
      </c>
      <c r="AM16" s="7">
        <f t="shared" ca="1" si="9"/>
        <v>688116</v>
      </c>
      <c r="AN16" s="7">
        <f t="shared" ca="1" si="9"/>
        <v>977621.25</v>
      </c>
      <c r="AO16" s="7">
        <f t="shared" ca="1" si="9"/>
        <v>1311643.5</v>
      </c>
      <c r="AP16" s="7">
        <f t="shared" ca="1" si="9"/>
        <v>1675473.75</v>
      </c>
      <c r="AQ16" s="7">
        <f t="shared" ca="1" si="9"/>
        <v>2056293.75</v>
      </c>
      <c r="AR16" s="7">
        <f t="shared" ca="1" si="9"/>
        <v>2446307.25</v>
      </c>
      <c r="AS16" s="7">
        <f t="shared" ca="1" si="9"/>
        <v>2840703.75</v>
      </c>
      <c r="AT16" s="7">
        <f t="shared" ca="1" si="9"/>
        <v>3237150</v>
      </c>
      <c r="AU16" s="7">
        <f t="shared" ca="1" si="9"/>
        <v>3634387.5</v>
      </c>
      <c r="AV16" s="7">
        <f t="shared" ca="1" si="9"/>
        <v>4031850</v>
      </c>
      <c r="AW16" s="7">
        <f t="shared" ca="1" si="9"/>
        <v>4429402.5</v>
      </c>
      <c r="AX16" s="7">
        <f t="shared" ca="1" si="9"/>
        <v>4826977.5</v>
      </c>
      <c r="AY16" s="7">
        <f t="shared" ca="1" si="9"/>
        <v>5224552.5</v>
      </c>
      <c r="AZ16" s="7">
        <f t="shared" ca="1" si="9"/>
        <v>5622127.5</v>
      </c>
      <c r="BA16" s="7">
        <f t="shared" ca="1" si="9"/>
        <v>6009952.5</v>
      </c>
      <c r="BB16" s="7">
        <f t="shared" ca="1" si="9"/>
        <v>6364027.5</v>
      </c>
      <c r="BC16" s="7">
        <f t="shared" ca="1" si="9"/>
        <v>6668902.5</v>
      </c>
      <c r="BD16" s="7">
        <f t="shared" ca="1" si="9"/>
        <v>6908958.7499999981</v>
      </c>
      <c r="BE16" s="7">
        <f t="shared" ca="1" si="9"/>
        <v>7077877.4999999991</v>
      </c>
      <c r="BF16" s="7">
        <f t="shared" ca="1" si="9"/>
        <v>7187711.25</v>
      </c>
      <c r="BG16" s="7">
        <f t="shared" ca="1" si="9"/>
        <v>7252087.5</v>
      </c>
      <c r="BH16" s="7">
        <f t="shared" ca="1" si="9"/>
        <v>7286148.75</v>
      </c>
      <c r="BI16" s="7">
        <f t="shared" ca="1" si="9"/>
        <v>7302993.75</v>
      </c>
      <c r="BJ16" s="7">
        <f t="shared" ca="1" si="9"/>
        <v>7310591.25</v>
      </c>
      <c r="BK16" s="7">
        <f t="shared" ca="1" si="9"/>
        <v>7313778.75</v>
      </c>
      <c r="BL16" s="7">
        <f t="shared" ca="1" si="9"/>
        <v>7314907.5</v>
      </c>
      <c r="BM16" s="7">
        <f t="shared" ca="1" si="9"/>
        <v>7315245</v>
      </c>
      <c r="BN16" s="7">
        <f t="shared" ca="1" si="9"/>
        <v>7315357.4999999991</v>
      </c>
      <c r="BO16" s="7">
        <f t="shared" ca="1" si="9"/>
        <v>7315379.9999999981</v>
      </c>
      <c r="BP16" s="7">
        <f t="shared" ca="1" si="9"/>
        <v>7315379.9999999991</v>
      </c>
      <c r="BQ16" s="7">
        <f t="shared" ca="1" si="9"/>
        <v>7315379.9999999991</v>
      </c>
      <c r="BR16" s="7">
        <f t="shared" ca="1" si="9"/>
        <v>7315379.9999999991</v>
      </c>
      <c r="BS16" s="7">
        <f t="shared" ca="1" si="9"/>
        <v>7315379.9999999991</v>
      </c>
      <c r="BT16" s="7">
        <f t="shared" ca="1" si="9"/>
        <v>7315379.9999999991</v>
      </c>
      <c r="BU16" s="7">
        <f t="shared" ca="1" si="9"/>
        <v>7315379.9999999991</v>
      </c>
      <c r="BV16" s="7">
        <f t="shared" si="9"/>
        <v>0</v>
      </c>
      <c r="BW16" s="7">
        <f t="shared" si="9"/>
        <v>0</v>
      </c>
      <c r="BX16" s="7">
        <f t="shared" si="9"/>
        <v>0</v>
      </c>
      <c r="BY16" s="7">
        <f t="shared" si="9"/>
        <v>0</v>
      </c>
      <c r="BZ16" s="7">
        <f t="shared" si="9"/>
        <v>0</v>
      </c>
      <c r="CA16" s="7">
        <f t="shared" si="9"/>
        <v>0</v>
      </c>
      <c r="CB16" s="7">
        <f t="shared" si="9"/>
        <v>0</v>
      </c>
      <c r="CC16" s="7">
        <f t="shared" si="9"/>
        <v>0</v>
      </c>
      <c r="CD16" s="7">
        <f t="shared" si="9"/>
        <v>0</v>
      </c>
      <c r="CE16" s="7">
        <f t="shared" si="9"/>
        <v>0</v>
      </c>
      <c r="CF16" s="7">
        <f t="shared" si="9"/>
        <v>0</v>
      </c>
      <c r="CG16" s="7">
        <f t="shared" si="9"/>
        <v>0</v>
      </c>
      <c r="CH16" s="7">
        <f t="shared" si="9"/>
        <v>0</v>
      </c>
      <c r="CI16" s="7">
        <f t="shared" si="9"/>
        <v>0</v>
      </c>
      <c r="CJ16" s="7">
        <f t="shared" si="9"/>
        <v>0</v>
      </c>
      <c r="CK16" s="7">
        <f t="shared" si="9"/>
        <v>0</v>
      </c>
      <c r="CL16" s="7">
        <f t="shared" si="9"/>
        <v>0</v>
      </c>
      <c r="CM16" s="7">
        <f t="shared" ref="CM15:CT16" si="10">SUM(CM17:CM21)</f>
        <v>0</v>
      </c>
      <c r="CN16" s="7">
        <f t="shared" si="10"/>
        <v>0</v>
      </c>
      <c r="CO16" s="7">
        <f t="shared" si="10"/>
        <v>0</v>
      </c>
      <c r="CP16" s="7">
        <f t="shared" si="10"/>
        <v>0</v>
      </c>
      <c r="CQ16" s="7">
        <f t="shared" si="10"/>
        <v>0</v>
      </c>
      <c r="CR16" s="7">
        <f t="shared" si="10"/>
        <v>0</v>
      </c>
      <c r="CS16" s="7">
        <f t="shared" si="10"/>
        <v>0</v>
      </c>
      <c r="CT16" s="7">
        <f t="shared" si="10"/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$F$319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/>
      <c r="Z17" s="30">
        <f>IF(Z$5="",0,IF(Z$5=1,$S17,Y327))</f>
        <v>0</v>
      </c>
      <c r="AA17" s="30">
        <f ca="1">IF(AA$5="",0,IF(AA$5=1,$S17,Z327))</f>
        <v>0</v>
      </c>
      <c r="AB17" s="30">
        <f ca="1">IF(AB$5="",0,IF(AB$5=1,$S17,AA327))</f>
        <v>0</v>
      </c>
      <c r="AC17" s="30">
        <f ca="1">IF(AC$5="",0,IF(AC$5=1,$S17,AB327))</f>
        <v>0</v>
      </c>
      <c r="AD17" s="30">
        <f ca="1">IF(AD$5="",0,IF(AD$5=1,$S17,AC327))</f>
        <v>3500</v>
      </c>
      <c r="AE17" s="30">
        <f ca="1">IF(AE$5="",0,IF(AE$5=1,$S17,AD327))</f>
        <v>14000</v>
      </c>
      <c r="AF17" s="30">
        <f ca="1">IF(AF$5="",0,IF(AF$5=1,$S17,AE327))</f>
        <v>25200</v>
      </c>
      <c r="AG17" s="30">
        <f ca="1">IF(AG$5="",0,IF(AG$5=1,$S17,AF327))</f>
        <v>36837.5</v>
      </c>
      <c r="AH17" s="30">
        <f ca="1">IF(AH$5="",0,IF(AH$5=1,$S17,AG327))</f>
        <v>46987.5</v>
      </c>
      <c r="AI17" s="30">
        <f ca="1">IF(AI$5="",0,IF(AI$5=1,$S17,AH327))</f>
        <v>61722.500000000015</v>
      </c>
      <c r="AJ17" s="30">
        <f ca="1">IF(AJ$5="",0,IF(AJ$5=1,$S17,AI327))</f>
        <v>100222.50000000001</v>
      </c>
      <c r="AK17" s="30">
        <f ca="1">IF(AK$5="",0,IF(AK$5=1,$S17,AJ327))</f>
        <v>165042.5</v>
      </c>
      <c r="AL17" s="30">
        <f ca="1">IF(AL$5="",0,IF(AL$5=1,$S17,AK327))</f>
        <v>258098.75</v>
      </c>
      <c r="AM17" s="30">
        <f ca="1">IF(AM$5="",0,IF(AM$5=1,$S17,AL327))</f>
        <v>375987.5</v>
      </c>
      <c r="AN17" s="30">
        <f ca="1">IF(AN$5="",0,IF(AN$5=1,$S17,AM327))</f>
        <v>508523.75</v>
      </c>
      <c r="AO17" s="30">
        <f ca="1">IF(AO$5="",0,IF(AO$5=1,$S17,AN327))</f>
        <v>649757.5</v>
      </c>
      <c r="AP17" s="30">
        <f ca="1">IF(AP$5="",0,IF(AP$5=1,$S17,AO327))</f>
        <v>795506.25</v>
      </c>
      <c r="AQ17" s="30">
        <f ca="1">IF(AQ$5="",0,IF(AQ$5=1,$S17,AP327))</f>
        <v>943643.75</v>
      </c>
      <c r="AR17" s="30">
        <f ca="1">IF(AR$5="",0,IF(AR$5=1,$S17,AQ327))</f>
        <v>1092831.25</v>
      </c>
      <c r="AS17" s="30">
        <f ca="1">IF(AS$5="",0,IF(AS$5=1,$S17,AR327))</f>
        <v>1242281.25</v>
      </c>
      <c r="AT17" s="30">
        <f ca="1">IF(AT$5="",0,IF(AT$5=1,$S17,AS327))</f>
        <v>1391862.5</v>
      </c>
      <c r="AU17" s="30">
        <f ca="1">IF(AU$5="",0,IF(AU$5=1,$S17,AT327))</f>
        <v>1541487.5</v>
      </c>
      <c r="AV17" s="30">
        <f ca="1">IF(AV$5="",0,IF(AV$5=1,$S17,AU327))</f>
        <v>1691112.5</v>
      </c>
      <c r="AW17" s="30">
        <f ca="1">IF(AW$5="",0,IF(AW$5=1,$S17,AV327))</f>
        <v>1840737.5</v>
      </c>
      <c r="AX17" s="30">
        <f ca="1">IF(AX$5="",0,IF(AX$5=1,$S17,AW327))</f>
        <v>1990362.5</v>
      </c>
      <c r="AY17" s="30">
        <f ca="1">IF(AY$5="",0,IF(AY$5=1,$S17,AX327))</f>
        <v>2139987.5</v>
      </c>
      <c r="AZ17" s="30">
        <f ca="1">IF(AZ$5="",0,IF(AZ$5=1,$S17,AY327))</f>
        <v>2289612.5</v>
      </c>
      <c r="BA17" s="30">
        <f ca="1">IF(BA$5="",0,IF(BA$5=1,$S17,AZ327))</f>
        <v>2430487.5</v>
      </c>
      <c r="BB17" s="30">
        <f ca="1">IF(BB$5="",0,IF(BB$5=1,$S17,BA327))</f>
        <v>2545112.5</v>
      </c>
      <c r="BC17" s="30">
        <f ca="1">IF(BC$5="",0,IF(BC$5=1,$S17,BB327))</f>
        <v>2631737.5</v>
      </c>
      <c r="BD17" s="30">
        <f ca="1">IF(BD$5="",0,IF(BD$5=1,$S17,BC327))</f>
        <v>2689268.75</v>
      </c>
      <c r="BE17" s="30">
        <f ca="1">IF(BE$5="",0,IF(BE$5=1,$S17,BD327))</f>
        <v>2721425</v>
      </c>
      <c r="BF17" s="30">
        <f ca="1">IF(BF$5="",0,IF(BF$5=1,$S17,BE327))</f>
        <v>2738618.75</v>
      </c>
      <c r="BG17" s="30">
        <f ca="1">IF(BG$5="",0,IF(BG$5=1,$S17,BF327))</f>
        <v>2747062.5</v>
      </c>
      <c r="BH17" s="30">
        <f ca="1">IF(BH$5="",0,IF(BH$5=1,$S17,BG327))</f>
        <v>2750956.25</v>
      </c>
      <c r="BI17" s="30">
        <f ca="1">IF(BI$5="",0,IF(BI$5=1,$S17,BH327))</f>
        <v>2752443.75</v>
      </c>
      <c r="BJ17" s="30">
        <f ca="1">IF(BJ$5="",0,IF(BJ$5=1,$S17,BI327))</f>
        <v>2752881.25</v>
      </c>
      <c r="BK17" s="30">
        <f ca="1">IF(BK$5="",0,IF(BK$5=1,$S17,BJ327))</f>
        <v>2753056.25</v>
      </c>
      <c r="BL17" s="30">
        <f ca="1">IF(BL$5="",0,IF(BL$5=1,$S17,BK327))</f>
        <v>2753100</v>
      </c>
      <c r="BM17" s="30">
        <f ca="1">IF(BM$5="",0,IF(BM$5=1,$S17,BL327))</f>
        <v>2753099.9999999995</v>
      </c>
      <c r="BN17" s="30">
        <f ca="1">IF(BN$5="",0,IF(BN$5=1,$S17,BM327))</f>
        <v>2753099.9999999995</v>
      </c>
      <c r="BO17" s="30">
        <f ca="1">IF(BO$5="",0,IF(BO$5=1,$S17,BN327))</f>
        <v>2753099.9999999995</v>
      </c>
      <c r="BP17" s="30">
        <f ca="1">IF(BP$5="",0,IF(BP$5=1,$S17,BO327))</f>
        <v>2753099.9999999995</v>
      </c>
      <c r="BQ17" s="30">
        <f ca="1">IF(BQ$5="",0,IF(BQ$5=1,$S17,BP327))</f>
        <v>2753099.9999999995</v>
      </c>
      <c r="BR17" s="30">
        <f ca="1">IF(BR$5="",0,IF(BR$5=1,$S17,BQ327))</f>
        <v>2753099.9999999995</v>
      </c>
      <c r="BS17" s="30">
        <f ca="1">IF(BS$5="",0,IF(BS$5=1,$S17,BR327))</f>
        <v>2753099.9999999995</v>
      </c>
      <c r="BT17" s="30">
        <f ca="1">IF(BT$5="",0,IF(BT$5=1,$S17,BS327))</f>
        <v>2753099.9999999995</v>
      </c>
      <c r="BU17" s="30">
        <f ca="1">IF(BU$5="",0,IF(BU$5=1,$S17,BT327))</f>
        <v>2753099.9999999995</v>
      </c>
      <c r="BV17" s="30">
        <f>IF(BV$5="",0,IF(BV$5=1,$S17,BU327))</f>
        <v>0</v>
      </c>
      <c r="BW17" s="30">
        <f>IF(BW$5="",0,IF(BW$5=1,$S17,BV327))</f>
        <v>0</v>
      </c>
      <c r="BX17" s="30">
        <f>IF(BX$5="",0,IF(BX$5=1,$S17,BW327))</f>
        <v>0</v>
      </c>
      <c r="BY17" s="30">
        <f>IF(BY$5="",0,IF(BY$5=1,$S17,BX327))</f>
        <v>0</v>
      </c>
      <c r="BZ17" s="30">
        <f>IF(BZ$5="",0,IF(BZ$5=1,$S17,BY327))</f>
        <v>0</v>
      </c>
      <c r="CA17" s="30">
        <f>IF(CA$5="",0,IF(CA$5=1,$S17,BZ327))</f>
        <v>0</v>
      </c>
      <c r="CB17" s="30">
        <f>IF(CB$5="",0,IF(CB$5=1,$S17,CA327))</f>
        <v>0</v>
      </c>
      <c r="CC17" s="30">
        <f>IF(CC$5="",0,IF(CC$5=1,$S17,CB327))</f>
        <v>0</v>
      </c>
      <c r="CD17" s="30">
        <f>IF(CD$5="",0,IF(CD$5=1,$S17,CC327))</f>
        <v>0</v>
      </c>
      <c r="CE17" s="30">
        <f>IF(CE$5="",0,IF(CE$5=1,$S17,CD327))</f>
        <v>0</v>
      </c>
      <c r="CF17" s="30">
        <f>IF(CF$5="",0,IF(CF$5=1,$S17,CE327))</f>
        <v>0</v>
      </c>
      <c r="CG17" s="30">
        <f>IF(CG$5="",0,IF(CG$5=1,$S17,CF327))</f>
        <v>0</v>
      </c>
      <c r="CH17" s="30">
        <f>IF(CH$5="",0,IF(CH$5=1,$S17,CG327))</f>
        <v>0</v>
      </c>
      <c r="CI17" s="30">
        <f>IF(CI$5="",0,IF(CI$5=1,$S17,CH327))</f>
        <v>0</v>
      </c>
      <c r="CJ17" s="30">
        <f>IF(CJ$5="",0,IF(CJ$5=1,$S17,CI327))</f>
        <v>0</v>
      </c>
      <c r="CK17" s="30">
        <f>IF(CK$5="",0,IF(CK$5=1,$S17,CJ327))</f>
        <v>0</v>
      </c>
      <c r="CL17" s="30">
        <f>IF(CL$5="",0,IF(CL$5=1,$S17,CK327))</f>
        <v>0</v>
      </c>
      <c r="CM17" s="30">
        <f>IF(CM$5="",0,IF(CM$5=1,$S17,CL327))</f>
        <v>0</v>
      </c>
      <c r="CN17" s="30">
        <f>IF(CN$5="",0,IF(CN$5=1,$S17,CM327))</f>
        <v>0</v>
      </c>
      <c r="CO17" s="30">
        <f>IF(CO$5="",0,IF(CO$5=1,$S17,CN327))</f>
        <v>0</v>
      </c>
      <c r="CP17" s="30">
        <f>IF(CP$5="",0,IF(CP$5=1,$S17,CO327))</f>
        <v>0</v>
      </c>
      <c r="CQ17" s="30">
        <f>IF(CQ$5="",0,IF(CQ$5=1,$S17,CP327))</f>
        <v>0</v>
      </c>
      <c r="CR17" s="30">
        <f>IF(CR$5="",0,IF(CR$5=1,$S17,CQ327))</f>
        <v>0</v>
      </c>
      <c r="CS17" s="30">
        <f>IF(CS$5="",0,IF(CS$5=1,$S17,CR327))</f>
        <v>0</v>
      </c>
      <c r="CT17" s="30">
        <f>IF(CT$5="",0,IF(CT$5=1,$S17,CS327))</f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$F$319</f>
        <v>АКТИВЫ</v>
      </c>
      <c r="G18" s="66" t="str">
        <f t="shared" ref="G18:G20" si="11">$G$16</f>
        <v>Запасы СиМ</v>
      </c>
      <c r="H18" s="27" t="str">
        <f>BP!$F$22</f>
        <v>Сырье</v>
      </c>
      <c r="P18" s="30"/>
      <c r="R18" s="24"/>
      <c r="S18" s="93"/>
      <c r="V18" s="85"/>
      <c r="W18" s="29"/>
      <c r="Z18" s="30">
        <f>IF(Z$5="",0,IF(Z$5=1,$S18,Y328))</f>
        <v>0</v>
      </c>
      <c r="AA18" s="30">
        <f ca="1">IF(AA$5="",0,IF(AA$5=1,$S18,Z328))</f>
        <v>0</v>
      </c>
      <c r="AB18" s="30">
        <f ca="1">IF(AB$5="",0,IF(AB$5=1,$S18,AA328))</f>
        <v>0</v>
      </c>
      <c r="AC18" s="30">
        <f ca="1">IF(AC$5="",0,IF(AC$5=1,$S18,AB328))</f>
        <v>0</v>
      </c>
      <c r="AD18" s="30">
        <f ca="1">IF(AD$5="",0,IF(AD$5=1,$S18,AC328))</f>
        <v>400</v>
      </c>
      <c r="AE18" s="30">
        <f ca="1">IF(AE$5="",0,IF(AE$5=1,$S18,AD328))</f>
        <v>1600</v>
      </c>
      <c r="AF18" s="30">
        <f ca="1">IF(AF$5="",0,IF(AF$5=1,$S18,AE328))</f>
        <v>2880</v>
      </c>
      <c r="AG18" s="30">
        <f ca="1">IF(AG$5="",0,IF(AG$5=1,$S18,AF328))</f>
        <v>4210</v>
      </c>
      <c r="AH18" s="30">
        <f ca="1">IF(AH$5="",0,IF(AH$5=1,$S18,AG328))</f>
        <v>5370</v>
      </c>
      <c r="AI18" s="30">
        <f ca="1">IF(AI$5="",0,IF(AI$5=1,$S18,AH328))</f>
        <v>7054</v>
      </c>
      <c r="AJ18" s="30">
        <f ca="1">IF(AJ$5="",0,IF(AJ$5=1,$S18,AI328))</f>
        <v>11454</v>
      </c>
      <c r="AK18" s="30">
        <f ca="1">IF(AK$5="",0,IF(AK$5=1,$S18,AJ328))</f>
        <v>18862</v>
      </c>
      <c r="AL18" s="30">
        <f ca="1">IF(AL$5="",0,IF(AL$5=1,$S18,AK328))</f>
        <v>29496.999999999996</v>
      </c>
      <c r="AM18" s="30">
        <f ca="1">IF(AM$5="",0,IF(AM$5=1,$S18,AL328))</f>
        <v>42970</v>
      </c>
      <c r="AN18" s="30">
        <f ca="1">IF(AN$5="",0,IF(AN$5=1,$S18,AM328))</f>
        <v>58117</v>
      </c>
      <c r="AO18" s="30">
        <f ca="1">IF(AO$5="",0,IF(AO$5=1,$S18,AN328))</f>
        <v>74258</v>
      </c>
      <c r="AP18" s="30">
        <f ca="1">IF(AP$5="",0,IF(AP$5=1,$S18,AO328))</f>
        <v>90914.999999999985</v>
      </c>
      <c r="AQ18" s="30">
        <f ca="1">IF(AQ$5="",0,IF(AQ$5=1,$S18,AP328))</f>
        <v>107845</v>
      </c>
      <c r="AR18" s="30">
        <f ca="1">IF(AR$5="",0,IF(AR$5=1,$S18,AQ328))</f>
        <v>124895</v>
      </c>
      <c r="AS18" s="30">
        <f ca="1">IF(AS$5="",0,IF(AS$5=1,$S18,AR328))</f>
        <v>141975</v>
      </c>
      <c r="AT18" s="30">
        <f ca="1">IF(AT$5="",0,IF(AT$5=1,$S18,AS328))</f>
        <v>159070</v>
      </c>
      <c r="AU18" s="30">
        <f ca="1">IF(AU$5="",0,IF(AU$5=1,$S18,AT328))</f>
        <v>176170</v>
      </c>
      <c r="AV18" s="30">
        <f ca="1">IF(AV$5="",0,IF(AV$5=1,$S18,AU328))</f>
        <v>193270</v>
      </c>
      <c r="AW18" s="30">
        <f ca="1">IF(AW$5="",0,IF(AW$5=1,$S18,AV328))</f>
        <v>210370</v>
      </c>
      <c r="AX18" s="30">
        <f ca="1">IF(AX$5="",0,IF(AX$5=1,$S18,AW328))</f>
        <v>227470</v>
      </c>
      <c r="AY18" s="30">
        <f ca="1">IF(AY$5="",0,IF(AY$5=1,$S18,AX328))</f>
        <v>244570</v>
      </c>
      <c r="AZ18" s="30">
        <f ca="1">IF(AZ$5="",0,IF(AZ$5=1,$S18,AY328))</f>
        <v>261670</v>
      </c>
      <c r="BA18" s="30">
        <f ca="1">IF(BA$5="",0,IF(BA$5=1,$S18,AZ328))</f>
        <v>277770</v>
      </c>
      <c r="BB18" s="30">
        <f ca="1">IF(BB$5="",0,IF(BB$5=1,$S18,BA328))</f>
        <v>290870</v>
      </c>
      <c r="BC18" s="30">
        <f ca="1">IF(BC$5="",0,IF(BC$5=1,$S18,BB328))</f>
        <v>300770</v>
      </c>
      <c r="BD18" s="30">
        <f ca="1">IF(BD$5="",0,IF(BD$5=1,$S18,BC328))</f>
        <v>307345</v>
      </c>
      <c r="BE18" s="30">
        <f ca="1">IF(BE$5="",0,IF(BE$5=1,$S18,BD328))</f>
        <v>311020</v>
      </c>
      <c r="BF18" s="30">
        <f ca="1">IF(BF$5="",0,IF(BF$5=1,$S18,BE328))</f>
        <v>312985</v>
      </c>
      <c r="BG18" s="30">
        <f ca="1">IF(BG$5="",0,IF(BG$5=1,$S18,BF328))</f>
        <v>313950</v>
      </c>
      <c r="BH18" s="30">
        <f ca="1">IF(BH$5="",0,IF(BH$5=1,$S18,BG328))</f>
        <v>314395</v>
      </c>
      <c r="BI18" s="30">
        <f ca="1">IF(BI$5="",0,IF(BI$5=1,$S18,BH328))</f>
        <v>314565</v>
      </c>
      <c r="BJ18" s="30">
        <f ca="1">IF(BJ$5="",0,IF(BJ$5=1,$S18,BI328))</f>
        <v>314615</v>
      </c>
      <c r="BK18" s="30">
        <f ca="1">IF(BK$5="",0,IF(BK$5=1,$S18,BJ328))</f>
        <v>314635</v>
      </c>
      <c r="BL18" s="30">
        <f ca="1">IF(BL$5="",0,IF(BL$5=1,$S18,BK328))</f>
        <v>314640</v>
      </c>
      <c r="BM18" s="30">
        <f ca="1">IF(BM$5="",0,IF(BM$5=1,$S18,BL328))</f>
        <v>314639.99999999994</v>
      </c>
      <c r="BN18" s="30">
        <f ca="1">IF(BN$5="",0,IF(BN$5=1,$S18,BM328))</f>
        <v>314639.99999999994</v>
      </c>
      <c r="BO18" s="30">
        <f ca="1">IF(BO$5="",0,IF(BO$5=1,$S18,BN328))</f>
        <v>314639.99999999994</v>
      </c>
      <c r="BP18" s="30">
        <f ca="1">IF(BP$5="",0,IF(BP$5=1,$S18,BO328))</f>
        <v>314639.99999999994</v>
      </c>
      <c r="BQ18" s="30">
        <f ca="1">IF(BQ$5="",0,IF(BQ$5=1,$S18,BP328))</f>
        <v>314639.99999999994</v>
      </c>
      <c r="BR18" s="30">
        <f ca="1">IF(BR$5="",0,IF(BR$5=1,$S18,BQ328))</f>
        <v>314639.99999999994</v>
      </c>
      <c r="BS18" s="30">
        <f ca="1">IF(BS$5="",0,IF(BS$5=1,$S18,BR328))</f>
        <v>314639.99999999994</v>
      </c>
      <c r="BT18" s="30">
        <f ca="1">IF(BT$5="",0,IF(BT$5=1,$S18,BS328))</f>
        <v>314639.99999999994</v>
      </c>
      <c r="BU18" s="30">
        <f ca="1">IF(BU$5="",0,IF(BU$5=1,$S18,BT328))</f>
        <v>314639.99999999994</v>
      </c>
      <c r="BV18" s="30">
        <f>IF(BV$5="",0,IF(BV$5=1,$S18,BU328))</f>
        <v>0</v>
      </c>
      <c r="BW18" s="30">
        <f>IF(BW$5="",0,IF(BW$5=1,$S18,BV328))</f>
        <v>0</v>
      </c>
      <c r="BX18" s="30">
        <f>IF(BX$5="",0,IF(BX$5=1,$S18,BW328))</f>
        <v>0</v>
      </c>
      <c r="BY18" s="30">
        <f>IF(BY$5="",0,IF(BY$5=1,$S18,BX328))</f>
        <v>0</v>
      </c>
      <c r="BZ18" s="30">
        <f>IF(BZ$5="",0,IF(BZ$5=1,$S18,BY328))</f>
        <v>0</v>
      </c>
      <c r="CA18" s="30">
        <f>IF(CA$5="",0,IF(CA$5=1,$S18,BZ328))</f>
        <v>0</v>
      </c>
      <c r="CB18" s="30">
        <f>IF(CB$5="",0,IF(CB$5=1,$S18,CA328))</f>
        <v>0</v>
      </c>
      <c r="CC18" s="30">
        <f>IF(CC$5="",0,IF(CC$5=1,$S18,CB328))</f>
        <v>0</v>
      </c>
      <c r="CD18" s="30">
        <f>IF(CD$5="",0,IF(CD$5=1,$S18,CC328))</f>
        <v>0</v>
      </c>
      <c r="CE18" s="30">
        <f>IF(CE$5="",0,IF(CE$5=1,$S18,CD328))</f>
        <v>0</v>
      </c>
      <c r="CF18" s="30">
        <f>IF(CF$5="",0,IF(CF$5=1,$S18,CE328))</f>
        <v>0</v>
      </c>
      <c r="CG18" s="30">
        <f>IF(CG$5="",0,IF(CG$5=1,$S18,CF328))</f>
        <v>0</v>
      </c>
      <c r="CH18" s="30">
        <f>IF(CH$5="",0,IF(CH$5=1,$S18,CG328))</f>
        <v>0</v>
      </c>
      <c r="CI18" s="30">
        <f>IF(CI$5="",0,IF(CI$5=1,$S18,CH328))</f>
        <v>0</v>
      </c>
      <c r="CJ18" s="30">
        <f>IF(CJ$5="",0,IF(CJ$5=1,$S18,CI328))</f>
        <v>0</v>
      </c>
      <c r="CK18" s="30">
        <f>IF(CK$5="",0,IF(CK$5=1,$S18,CJ328))</f>
        <v>0</v>
      </c>
      <c r="CL18" s="30">
        <f>IF(CL$5="",0,IF(CL$5=1,$S18,CK328))</f>
        <v>0</v>
      </c>
      <c r="CM18" s="30">
        <f>IF(CM$5="",0,IF(CM$5=1,$S18,CL328))</f>
        <v>0</v>
      </c>
      <c r="CN18" s="30">
        <f>IF(CN$5="",0,IF(CN$5=1,$S18,CM328))</f>
        <v>0</v>
      </c>
      <c r="CO18" s="30">
        <f>IF(CO$5="",0,IF(CO$5=1,$S18,CN328))</f>
        <v>0</v>
      </c>
      <c r="CP18" s="30">
        <f>IF(CP$5="",0,IF(CP$5=1,$S18,CO328))</f>
        <v>0</v>
      </c>
      <c r="CQ18" s="30">
        <f>IF(CQ$5="",0,IF(CQ$5=1,$S18,CP328))</f>
        <v>0</v>
      </c>
      <c r="CR18" s="30">
        <f>IF(CR$5="",0,IF(CR$5=1,$S18,CQ328))</f>
        <v>0</v>
      </c>
      <c r="CS18" s="30">
        <f>IF(CS$5="",0,IF(CS$5=1,$S18,CR328))</f>
        <v>0</v>
      </c>
      <c r="CT18" s="30">
        <f>IF(CT$5="",0,IF(CT$5=1,$S18,CS328))</f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$F$319</f>
        <v>АКТИВЫ</v>
      </c>
      <c r="G19" s="66" t="str">
        <f t="shared" si="11"/>
        <v>Запасы СиМ</v>
      </c>
      <c r="H19" s="27" t="str">
        <f>BP!$F$23</f>
        <v>Материал</v>
      </c>
      <c r="P19" s="30"/>
      <c r="R19" s="24"/>
      <c r="S19" s="93"/>
      <c r="V19" s="85"/>
      <c r="W19" s="29"/>
      <c r="Z19" s="30">
        <f>IF(Z$5="",0,IF(Z$5=1,$S19,Y329))</f>
        <v>0</v>
      </c>
      <c r="AA19" s="30">
        <f ca="1">IF(AA$5="",0,IF(AA$5=1,$S19,Z329))</f>
        <v>0</v>
      </c>
      <c r="AB19" s="30">
        <f ca="1">IF(AB$5="",0,IF(AB$5=1,$S19,AA329))</f>
        <v>0</v>
      </c>
      <c r="AC19" s="30">
        <f ca="1">IF(AC$5="",0,IF(AC$5=1,$S19,AB329))</f>
        <v>0</v>
      </c>
      <c r="AD19" s="30">
        <f ca="1">IF(AD$5="",0,IF(AD$5=1,$S19,AC329))</f>
        <v>0</v>
      </c>
      <c r="AE19" s="30">
        <f ca="1">IF(AE$5="",0,IF(AE$5=1,$S19,AD329))</f>
        <v>466.66666666666669</v>
      </c>
      <c r="AF19" s="30">
        <f ca="1">IF(AF$5="",0,IF(AF$5=1,$S19,AE329))</f>
        <v>2333.3333333333335</v>
      </c>
      <c r="AG19" s="30">
        <f ca="1">IF(AG$5="",0,IF(AG$5=1,$S19,AF329))</f>
        <v>5693.3333333333339</v>
      </c>
      <c r="AH19" s="30">
        <f ca="1">IF(AH$5="",0,IF(AH$5=1,$S19,AG329))</f>
        <v>10138.333333333334</v>
      </c>
      <c r="AI19" s="30">
        <f ca="1">IF(AI$5="",0,IF(AI$5=1,$S19,AH329))</f>
        <v>14536.66666666667</v>
      </c>
      <c r="AJ19" s="30">
        <f ca="1">IF(AJ$5="",0,IF(AJ$5=1,$S19,AI329))</f>
        <v>19406.333333333339</v>
      </c>
      <c r="AK19" s="30">
        <f ca="1">IF(AK$5="",0,IF(AK$5=1,$S19,AJ329))</f>
        <v>27857.666666666675</v>
      </c>
      <c r="AL19" s="30">
        <f ca="1">IF(AL$5="",0,IF(AL$5=1,$S19,AK329))</f>
        <v>43598.333333333343</v>
      </c>
      <c r="AM19" s="30">
        <f ca="1">IF(AM$5="",0,IF(AM$5=1,$S19,AL329))</f>
        <v>69781.833333333328</v>
      </c>
      <c r="AN19" s="30">
        <f ca="1">IF(AN$5="",0,IF(AN$5=1,$S19,AM329))</f>
        <v>106550.5</v>
      </c>
      <c r="AO19" s="30">
        <f ca="1">IF(AO$5="",0,IF(AO$5=1,$S19,AN329))</f>
        <v>152348.00000000003</v>
      </c>
      <c r="AP19" s="30">
        <f ca="1">IF(AP$5="",0,IF(AP$5=1,$S19,AO329))</f>
        <v>204569.16666666672</v>
      </c>
      <c r="AQ19" s="30">
        <f ca="1">IF(AQ$5="",0,IF(AQ$5=1,$S19,AP329))</f>
        <v>260505.00000000006</v>
      </c>
      <c r="AR19" s="30">
        <f ca="1">IF(AR$5="",0,IF(AR$5=1,$S19,AQ329))</f>
        <v>318521.00000000006</v>
      </c>
      <c r="AS19" s="30">
        <f ca="1">IF(AS$5="",0,IF(AS$5=1,$S19,AR329))</f>
        <v>377597.50000000006</v>
      </c>
      <c r="AT19" s="30">
        <f ca="1">IF(AT$5="",0,IF(AT$5=1,$S19,AS329))</f>
        <v>437167.5</v>
      </c>
      <c r="AU19" s="30">
        <f ca="1">IF(AU$5="",0,IF(AU$5=1,$S19,AT329))</f>
        <v>496930.00000000006</v>
      </c>
      <c r="AV19" s="30">
        <f ca="1">IF(AV$5="",0,IF(AV$5=1,$S19,AU329))</f>
        <v>556750.83333333337</v>
      </c>
      <c r="AW19" s="30">
        <f ca="1">IF(AW$5="",0,IF(AW$5=1,$S19,AV329))</f>
        <v>616595</v>
      </c>
      <c r="AX19" s="30">
        <f ca="1">IF(AX$5="",0,IF(AX$5=1,$S19,AW329))</f>
        <v>676445</v>
      </c>
      <c r="AY19" s="30">
        <f ca="1">IF(AY$5="",0,IF(AY$5=1,$S19,AX329))</f>
        <v>736295</v>
      </c>
      <c r="AZ19" s="30">
        <f ca="1">IF(AZ$5="",0,IF(AZ$5=1,$S19,AY329))</f>
        <v>796145</v>
      </c>
      <c r="BA19" s="30">
        <f ca="1">IF(BA$5="",0,IF(BA$5=1,$S19,AZ329))</f>
        <v>855995</v>
      </c>
      <c r="BB19" s="30">
        <f ca="1">IF(BB$5="",0,IF(BB$5=1,$S19,BA329))</f>
        <v>914678.33333333326</v>
      </c>
      <c r="BC19" s="30">
        <f ca="1">IF(BC$5="",0,IF(BC$5=1,$S19,BB329))</f>
        <v>968694.99999999977</v>
      </c>
      <c r="BD19" s="30">
        <f ca="1">IF(BD$5="",0,IF(BD$5=1,$S19,BC329))</f>
        <v>1014311.6666666663</v>
      </c>
      <c r="BE19" s="30">
        <f ca="1">IF(BE$5="",0,IF(BE$5=1,$S19,BD329))</f>
        <v>1048815.833333333</v>
      </c>
      <c r="BF19" s="30">
        <f ca="1">IF(BF$5="",0,IF(BF$5=1,$S19,BE329))</f>
        <v>1072324.1666666665</v>
      </c>
      <c r="BG19" s="30">
        <f ca="1">IF(BG$5="",0,IF(BG$5=1,$S19,BF329))</f>
        <v>1086575</v>
      </c>
      <c r="BH19" s="30">
        <f ca="1">IF(BH$5="",0,IF(BH$5=1,$S19,BG329))</f>
        <v>1094280.8333333333</v>
      </c>
      <c r="BI19" s="30">
        <f ca="1">IF(BI$5="",0,IF(BI$5=1,$S19,BH329))</f>
        <v>1098218.3333333333</v>
      </c>
      <c r="BJ19" s="30">
        <f ca="1">IF(BJ$5="",0,IF(BJ$5=1,$S19,BI329))</f>
        <v>1100061.6666666665</v>
      </c>
      <c r="BK19" s="30">
        <f ca="1">IF(BK$5="",0,IF(BK$5=1,$S19,BJ329))</f>
        <v>1100837.5</v>
      </c>
      <c r="BL19" s="30">
        <f ca="1">IF(BL$5="",0,IF(BL$5=1,$S19,BK329))</f>
        <v>1101117.5</v>
      </c>
      <c r="BM19" s="30">
        <f ca="1">IF(BM$5="",0,IF(BM$5=1,$S19,BL329))</f>
        <v>1101205</v>
      </c>
      <c r="BN19" s="30">
        <f ca="1">IF(BN$5="",0,IF(BN$5=1,$S19,BM329))</f>
        <v>1101234.1666666665</v>
      </c>
      <c r="BO19" s="30">
        <f ca="1">IF(BO$5="",0,IF(BO$5=1,$S19,BN329))</f>
        <v>1101239.9999999998</v>
      </c>
      <c r="BP19" s="30">
        <f ca="1">IF(BP$5="",0,IF(BP$5=1,$S19,BO329))</f>
        <v>1101239.9999999998</v>
      </c>
      <c r="BQ19" s="30">
        <f ca="1">IF(BQ$5="",0,IF(BQ$5=1,$S19,BP329))</f>
        <v>1101239.9999999998</v>
      </c>
      <c r="BR19" s="30">
        <f ca="1">IF(BR$5="",0,IF(BR$5=1,$S19,BQ329))</f>
        <v>1101239.9999999998</v>
      </c>
      <c r="BS19" s="30">
        <f ca="1">IF(BS$5="",0,IF(BS$5=1,$S19,BR329))</f>
        <v>1101239.9999999998</v>
      </c>
      <c r="BT19" s="30">
        <f ca="1">IF(BT$5="",0,IF(BT$5=1,$S19,BS329))</f>
        <v>1101239.9999999998</v>
      </c>
      <c r="BU19" s="30">
        <f ca="1">IF(BU$5="",0,IF(BU$5=1,$S19,BT329))</f>
        <v>1101239.9999999998</v>
      </c>
      <c r="BV19" s="30">
        <f>IF(BV$5="",0,IF(BV$5=1,$S19,BU329))</f>
        <v>0</v>
      </c>
      <c r="BW19" s="30">
        <f>IF(BW$5="",0,IF(BW$5=1,$S19,BV329))</f>
        <v>0</v>
      </c>
      <c r="BX19" s="30">
        <f>IF(BX$5="",0,IF(BX$5=1,$S19,BW329))</f>
        <v>0</v>
      </c>
      <c r="BY19" s="30">
        <f>IF(BY$5="",0,IF(BY$5=1,$S19,BX329))</f>
        <v>0</v>
      </c>
      <c r="BZ19" s="30">
        <f>IF(BZ$5="",0,IF(BZ$5=1,$S19,BY329))</f>
        <v>0</v>
      </c>
      <c r="CA19" s="30">
        <f>IF(CA$5="",0,IF(CA$5=1,$S19,BZ329))</f>
        <v>0</v>
      </c>
      <c r="CB19" s="30">
        <f>IF(CB$5="",0,IF(CB$5=1,$S19,CA329))</f>
        <v>0</v>
      </c>
      <c r="CC19" s="30">
        <f>IF(CC$5="",0,IF(CC$5=1,$S19,CB329))</f>
        <v>0</v>
      </c>
      <c r="CD19" s="30">
        <f>IF(CD$5="",0,IF(CD$5=1,$S19,CC329))</f>
        <v>0</v>
      </c>
      <c r="CE19" s="30">
        <f>IF(CE$5="",0,IF(CE$5=1,$S19,CD329))</f>
        <v>0</v>
      </c>
      <c r="CF19" s="30">
        <f>IF(CF$5="",0,IF(CF$5=1,$S19,CE329))</f>
        <v>0</v>
      </c>
      <c r="CG19" s="30">
        <f>IF(CG$5="",0,IF(CG$5=1,$S19,CF329))</f>
        <v>0</v>
      </c>
      <c r="CH19" s="30">
        <f>IF(CH$5="",0,IF(CH$5=1,$S19,CG329))</f>
        <v>0</v>
      </c>
      <c r="CI19" s="30">
        <f>IF(CI$5="",0,IF(CI$5=1,$S19,CH329))</f>
        <v>0</v>
      </c>
      <c r="CJ19" s="30">
        <f>IF(CJ$5="",0,IF(CJ$5=1,$S19,CI329))</f>
        <v>0</v>
      </c>
      <c r="CK19" s="30">
        <f>IF(CK$5="",0,IF(CK$5=1,$S19,CJ329))</f>
        <v>0</v>
      </c>
      <c r="CL19" s="30">
        <f>IF(CL$5="",0,IF(CL$5=1,$S19,CK329))</f>
        <v>0</v>
      </c>
      <c r="CM19" s="30">
        <f>IF(CM$5="",0,IF(CM$5=1,$S19,CL329))</f>
        <v>0</v>
      </c>
      <c r="CN19" s="30">
        <f>IF(CN$5="",0,IF(CN$5=1,$S19,CM329))</f>
        <v>0</v>
      </c>
      <c r="CO19" s="30">
        <f>IF(CO$5="",0,IF(CO$5=1,$S19,CN329))</f>
        <v>0</v>
      </c>
      <c r="CP19" s="30">
        <f>IF(CP$5="",0,IF(CP$5=1,$S19,CO329))</f>
        <v>0</v>
      </c>
      <c r="CQ19" s="30">
        <f>IF(CQ$5="",0,IF(CQ$5=1,$S19,CP329))</f>
        <v>0</v>
      </c>
      <c r="CR19" s="30">
        <f>IF(CR$5="",0,IF(CR$5=1,$S19,CQ329))</f>
        <v>0</v>
      </c>
      <c r="CS19" s="30">
        <f>IF(CS$5="",0,IF(CS$5=1,$S19,CR329))</f>
        <v>0</v>
      </c>
      <c r="CT19" s="30">
        <f>IF(CT$5="",0,IF(CT$5=1,$S19,CS329))</f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$F$319</f>
        <v>АКТИВЫ</v>
      </c>
      <c r="G20" s="66" t="str">
        <f t="shared" si="11"/>
        <v>Запасы СиМ</v>
      </c>
      <c r="H20" s="27" t="str">
        <f>BP!$F$25</f>
        <v>Упаковка</v>
      </c>
      <c r="P20" s="30"/>
      <c r="R20" s="24"/>
      <c r="S20" s="93"/>
      <c r="V20" s="85"/>
      <c r="W20" s="29"/>
      <c r="Z20" s="30">
        <f>IF(Z$5="",0,IF(Z$5=1,$S20,Y330))</f>
        <v>0</v>
      </c>
      <c r="AA20" s="30">
        <f ca="1">IF(AA$5="",0,IF(AA$5=1,$S20,Z330))</f>
        <v>0</v>
      </c>
      <c r="AB20" s="30">
        <f ca="1">IF(AB$5="",0,IF(AB$5=1,$S20,AA330))</f>
        <v>0</v>
      </c>
      <c r="AC20" s="30">
        <f ca="1">IF(AC$5="",0,IF(AC$5=1,$S20,AB330))</f>
        <v>0</v>
      </c>
      <c r="AD20" s="30">
        <f ca="1">IF(AD$5="",0,IF(AD$5=1,$S20,AC330))</f>
        <v>0</v>
      </c>
      <c r="AE20" s="30">
        <f ca="1">IF(AE$5="",0,IF(AE$5=1,$S20,AD330))</f>
        <v>1333.3333333333335</v>
      </c>
      <c r="AF20" s="30">
        <f ca="1">IF(AF$5="",0,IF(AF$5=1,$S20,AE330))</f>
        <v>6666.6666666666679</v>
      </c>
      <c r="AG20" s="30">
        <f ca="1">IF(AG$5="",0,IF(AG$5=1,$S20,AF330))</f>
        <v>16266.666666666668</v>
      </c>
      <c r="AH20" s="30">
        <f ca="1">IF(AH$5="",0,IF(AH$5=1,$S20,AG330))</f>
        <v>28966.666666666668</v>
      </c>
      <c r="AI20" s="30">
        <f ca="1">IF(AI$5="",0,IF(AI$5=1,$S20,AH330))</f>
        <v>41533.333333333336</v>
      </c>
      <c r="AJ20" s="30">
        <f ca="1">IF(AJ$5="",0,IF(AJ$5=1,$S20,AI330))</f>
        <v>55446.666666666672</v>
      </c>
      <c r="AK20" s="30">
        <f ca="1">IF(AK$5="",0,IF(AK$5=1,$S20,AJ330))</f>
        <v>79593.333333333343</v>
      </c>
      <c r="AL20" s="30">
        <f ca="1">IF(AL$5="",0,IF(AL$5=1,$S20,AK330))</f>
        <v>124566.66666666669</v>
      </c>
      <c r="AM20" s="30">
        <f ca="1">IF(AM$5="",0,IF(AM$5=1,$S20,AL330))</f>
        <v>199376.66666666669</v>
      </c>
      <c r="AN20" s="30">
        <f ca="1">IF(AN$5="",0,IF(AN$5=1,$S20,AM330))</f>
        <v>304430</v>
      </c>
      <c r="AO20" s="30">
        <f ca="1">IF(AO$5="",0,IF(AO$5=1,$S20,AN330))</f>
        <v>435280.00000000006</v>
      </c>
      <c r="AP20" s="30">
        <f ca="1">IF(AP$5="",0,IF(AP$5=1,$S20,AO330))</f>
        <v>584483.33333333337</v>
      </c>
      <c r="AQ20" s="30">
        <f ca="1">IF(AQ$5="",0,IF(AQ$5=1,$S20,AP330))</f>
        <v>744300</v>
      </c>
      <c r="AR20" s="30">
        <f ca="1">IF(AR$5="",0,IF(AR$5=1,$S20,AQ330))</f>
        <v>910060.00000000012</v>
      </c>
      <c r="AS20" s="30">
        <f ca="1">IF(AS$5="",0,IF(AS$5=1,$S20,AR330))</f>
        <v>1078850</v>
      </c>
      <c r="AT20" s="30">
        <f ca="1">IF(AT$5="",0,IF(AT$5=1,$S20,AS330))</f>
        <v>1249050</v>
      </c>
      <c r="AU20" s="30">
        <f ca="1">IF(AU$5="",0,IF(AU$5=1,$S20,AT330))</f>
        <v>1419800</v>
      </c>
      <c r="AV20" s="30">
        <f ca="1">IF(AV$5="",0,IF(AV$5=1,$S20,AU330))</f>
        <v>1590716.6666666667</v>
      </c>
      <c r="AW20" s="30">
        <f ca="1">IF(AW$5="",0,IF(AW$5=1,$S20,AV330))</f>
        <v>1761700</v>
      </c>
      <c r="AX20" s="30">
        <f ca="1">IF(AX$5="",0,IF(AX$5=1,$S20,AW330))</f>
        <v>1932700</v>
      </c>
      <c r="AY20" s="30">
        <f ca="1">IF(AY$5="",0,IF(AY$5=1,$S20,AX330))</f>
        <v>2103700</v>
      </c>
      <c r="AZ20" s="30">
        <f ca="1">IF(AZ$5="",0,IF(AZ$5=1,$S20,AY330))</f>
        <v>2274700</v>
      </c>
      <c r="BA20" s="30">
        <f ca="1">IF(BA$5="",0,IF(BA$5=1,$S20,AZ330))</f>
        <v>2445700</v>
      </c>
      <c r="BB20" s="30">
        <f ca="1">IF(BB$5="",0,IF(BB$5=1,$S20,BA330))</f>
        <v>2613366.6666666665</v>
      </c>
      <c r="BC20" s="30">
        <f ca="1">IF(BC$5="",0,IF(BC$5=1,$S20,BB330))</f>
        <v>2767699.9999999995</v>
      </c>
      <c r="BD20" s="30">
        <f ca="1">IF(BD$5="",0,IF(BD$5=1,$S20,BC330))</f>
        <v>2898033.3333333326</v>
      </c>
      <c r="BE20" s="30">
        <f ca="1">IF(BE$5="",0,IF(BE$5=1,$S20,BD330))</f>
        <v>2996616.666666666</v>
      </c>
      <c r="BF20" s="30">
        <f ca="1">IF(BF$5="",0,IF(BF$5=1,$S20,BE330))</f>
        <v>3063783.333333333</v>
      </c>
      <c r="BG20" s="30">
        <f ca="1">IF(BG$5="",0,IF(BG$5=1,$S20,BF330))</f>
        <v>3104500</v>
      </c>
      <c r="BH20" s="30">
        <f ca="1">IF(BH$5="",0,IF(BH$5=1,$S20,BG330))</f>
        <v>3126516.6666666665</v>
      </c>
      <c r="BI20" s="30">
        <f ca="1">IF(BI$5="",0,IF(BI$5=1,$S20,BH330))</f>
        <v>3137766.6666666665</v>
      </c>
      <c r="BJ20" s="30">
        <f ca="1">IF(BJ$5="",0,IF(BJ$5=1,$S20,BI330))</f>
        <v>3143033.333333333</v>
      </c>
      <c r="BK20" s="30">
        <f ca="1">IF(BK$5="",0,IF(BK$5=1,$S20,BJ330))</f>
        <v>3145250</v>
      </c>
      <c r="BL20" s="30">
        <f ca="1">IF(BL$5="",0,IF(BL$5=1,$S20,BK330))</f>
        <v>3146050</v>
      </c>
      <c r="BM20" s="30">
        <f ca="1">IF(BM$5="",0,IF(BM$5=1,$S20,BL330))</f>
        <v>3146300</v>
      </c>
      <c r="BN20" s="30">
        <f ca="1">IF(BN$5="",0,IF(BN$5=1,$S20,BM330))</f>
        <v>3146383.333333333</v>
      </c>
      <c r="BO20" s="30">
        <f ca="1">IF(BO$5="",0,IF(BO$5=1,$S20,BN330))</f>
        <v>3146399.9999999995</v>
      </c>
      <c r="BP20" s="30">
        <f ca="1">IF(BP$5="",0,IF(BP$5=1,$S20,BO330))</f>
        <v>3146400</v>
      </c>
      <c r="BQ20" s="30">
        <f ca="1">IF(BQ$5="",0,IF(BQ$5=1,$S20,BP330))</f>
        <v>3146400</v>
      </c>
      <c r="BR20" s="30">
        <f ca="1">IF(BR$5="",0,IF(BR$5=1,$S20,BQ330))</f>
        <v>3146400</v>
      </c>
      <c r="BS20" s="30">
        <f ca="1">IF(BS$5="",0,IF(BS$5=1,$S20,BR330))</f>
        <v>3146400</v>
      </c>
      <c r="BT20" s="30">
        <f ca="1">IF(BT$5="",0,IF(BT$5=1,$S20,BS330))</f>
        <v>3146400</v>
      </c>
      <c r="BU20" s="30">
        <f ca="1">IF(BU$5="",0,IF(BU$5=1,$S20,BT330))</f>
        <v>3146400</v>
      </c>
      <c r="BV20" s="30">
        <f>IF(BV$5="",0,IF(BV$5=1,$S20,BU330))</f>
        <v>0</v>
      </c>
      <c r="BW20" s="30">
        <f>IF(BW$5="",0,IF(BW$5=1,$S20,BV330))</f>
        <v>0</v>
      </c>
      <c r="BX20" s="30">
        <f>IF(BX$5="",0,IF(BX$5=1,$S20,BW330))</f>
        <v>0</v>
      </c>
      <c r="BY20" s="30">
        <f>IF(BY$5="",0,IF(BY$5=1,$S20,BX330))</f>
        <v>0</v>
      </c>
      <c r="BZ20" s="30">
        <f>IF(BZ$5="",0,IF(BZ$5=1,$S20,BY330))</f>
        <v>0</v>
      </c>
      <c r="CA20" s="30">
        <f>IF(CA$5="",0,IF(CA$5=1,$S20,BZ330))</f>
        <v>0</v>
      </c>
      <c r="CB20" s="30">
        <f>IF(CB$5="",0,IF(CB$5=1,$S20,CA330))</f>
        <v>0</v>
      </c>
      <c r="CC20" s="30">
        <f>IF(CC$5="",0,IF(CC$5=1,$S20,CB330))</f>
        <v>0</v>
      </c>
      <c r="CD20" s="30">
        <f>IF(CD$5="",0,IF(CD$5=1,$S20,CC330))</f>
        <v>0</v>
      </c>
      <c r="CE20" s="30">
        <f>IF(CE$5="",0,IF(CE$5=1,$S20,CD330))</f>
        <v>0</v>
      </c>
      <c r="CF20" s="30">
        <f>IF(CF$5="",0,IF(CF$5=1,$S20,CE330))</f>
        <v>0</v>
      </c>
      <c r="CG20" s="30">
        <f>IF(CG$5="",0,IF(CG$5=1,$S20,CF330))</f>
        <v>0</v>
      </c>
      <c r="CH20" s="30">
        <f>IF(CH$5="",0,IF(CH$5=1,$S20,CG330))</f>
        <v>0</v>
      </c>
      <c r="CI20" s="30">
        <f>IF(CI$5="",0,IF(CI$5=1,$S20,CH330))</f>
        <v>0</v>
      </c>
      <c r="CJ20" s="30">
        <f>IF(CJ$5="",0,IF(CJ$5=1,$S20,CI330))</f>
        <v>0</v>
      </c>
      <c r="CK20" s="30">
        <f>IF(CK$5="",0,IF(CK$5=1,$S20,CJ330))</f>
        <v>0</v>
      </c>
      <c r="CL20" s="30">
        <f>IF(CL$5="",0,IF(CL$5=1,$S20,CK330))</f>
        <v>0</v>
      </c>
      <c r="CM20" s="30">
        <f>IF(CM$5="",0,IF(CM$5=1,$S20,CL330))</f>
        <v>0</v>
      </c>
      <c r="CN20" s="30">
        <f>IF(CN$5="",0,IF(CN$5=1,$S20,CM330))</f>
        <v>0</v>
      </c>
      <c r="CO20" s="30">
        <f>IF(CO$5="",0,IF(CO$5=1,$S20,CN330))</f>
        <v>0</v>
      </c>
      <c r="CP20" s="30">
        <f>IF(CP$5="",0,IF(CP$5=1,$S20,CO330))</f>
        <v>0</v>
      </c>
      <c r="CQ20" s="30">
        <f>IF(CQ$5="",0,IF(CQ$5=1,$S20,CP330))</f>
        <v>0</v>
      </c>
      <c r="CR20" s="30">
        <f>IF(CR$5="",0,IF(CR$5=1,$S20,CQ330))</f>
        <v>0</v>
      </c>
      <c r="CS20" s="30">
        <f>IF(CS$5="",0,IF(CS$5=1,$S20,CR330))</f>
        <v>0</v>
      </c>
      <c r="CT20" s="30">
        <f>IF(CT$5="",0,IF(CT$5=1,$S20,CS330))</f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$F$319</f>
        <v>АКТИВЫ</v>
      </c>
      <c r="G22" s="6" t="str">
        <f>$G$332</f>
        <v>Производство</v>
      </c>
      <c r="Z22" s="7">
        <f>Z23+Z30+Z38</f>
        <v>0</v>
      </c>
      <c r="AA22" s="7">
        <f t="shared" ref="AA22:CL22" ca="1" si="12">AA23+AA30+AA38</f>
        <v>0</v>
      </c>
      <c r="AB22" s="7">
        <f t="shared" ca="1" si="12"/>
        <v>0</v>
      </c>
      <c r="AC22" s="7">
        <f t="shared" ca="1" si="12"/>
        <v>0</v>
      </c>
      <c r="AD22" s="7">
        <f t="shared" ca="1" si="12"/>
        <v>0</v>
      </c>
      <c r="AE22" s="7">
        <f t="shared" ca="1" si="12"/>
        <v>4787.333333333333</v>
      </c>
      <c r="AF22" s="7">
        <f t="shared" ca="1" si="12"/>
        <v>30536.666666666664</v>
      </c>
      <c r="AG22" s="7">
        <f t="shared" ca="1" si="12"/>
        <v>96805.466666666674</v>
      </c>
      <c r="AH22" s="7">
        <f t="shared" ca="1" si="12"/>
        <v>219328.15</v>
      </c>
      <c r="AI22" s="7">
        <f t="shared" ca="1" si="12"/>
        <v>384203.76666666666</v>
      </c>
      <c r="AJ22" s="7">
        <f t="shared" ca="1" si="12"/>
        <v>556570.25666666671</v>
      </c>
      <c r="AK22" s="7">
        <f t="shared" ca="1" si="12"/>
        <v>771700.94666666666</v>
      </c>
      <c r="AL22" s="7">
        <f t="shared" ca="1" si="12"/>
        <v>1113727.3666666667</v>
      </c>
      <c r="AM22" s="7">
        <f t="shared" ca="1" si="12"/>
        <v>1719936.7050000001</v>
      </c>
      <c r="AN22" s="7">
        <f t="shared" ca="1" si="12"/>
        <v>2712684.8650000002</v>
      </c>
      <c r="AO22" s="7">
        <f t="shared" ca="1" si="12"/>
        <v>4090614.0233333334</v>
      </c>
      <c r="AP22" s="7">
        <f t="shared" ca="1" si="12"/>
        <v>5806965.2166666668</v>
      </c>
      <c r="AQ22" s="7">
        <f t="shared" ca="1" si="12"/>
        <v>7768549.2333333343</v>
      </c>
      <c r="AR22" s="7">
        <f t="shared" ca="1" si="12"/>
        <v>9872683.7383333333</v>
      </c>
      <c r="AS22" s="7">
        <f t="shared" ca="1" si="12"/>
        <v>12056893.241666667</v>
      </c>
      <c r="AT22" s="7">
        <f t="shared" ca="1" si="12"/>
        <v>14281881.65</v>
      </c>
      <c r="AU22" s="7">
        <f t="shared" ca="1" si="12"/>
        <v>16526455.608333334</v>
      </c>
      <c r="AV22" s="7">
        <f t="shared" ca="1" si="12"/>
        <v>18778716.483333334</v>
      </c>
      <c r="AW22" s="7">
        <f t="shared" ca="1" si="12"/>
        <v>21033234.475000001</v>
      </c>
      <c r="AX22" s="7">
        <f t="shared" ca="1" si="12"/>
        <v>23288704.93333333</v>
      </c>
      <c r="AY22" s="7">
        <f t="shared" ca="1" si="12"/>
        <v>25544422.933333337</v>
      </c>
      <c r="AZ22" s="7">
        <f t="shared" ca="1" si="12"/>
        <v>27800140.933333337</v>
      </c>
      <c r="BA22" s="7">
        <f t="shared" ca="1" si="12"/>
        <v>30055858.933333337</v>
      </c>
      <c r="BB22" s="7">
        <f t="shared" ca="1" si="12"/>
        <v>32299608.600000001</v>
      </c>
      <c r="BC22" s="7">
        <f t="shared" ca="1" si="12"/>
        <v>34478984.933333337</v>
      </c>
      <c r="BD22" s="7">
        <f t="shared" ca="1" si="12"/>
        <v>36492689.266666666</v>
      </c>
      <c r="BE22" s="7">
        <f t="shared" ca="1" si="12"/>
        <v>38200086.891666666</v>
      </c>
      <c r="BF22" s="7">
        <f t="shared" ca="1" si="12"/>
        <v>39495295.474999994</v>
      </c>
      <c r="BG22" s="7">
        <f t="shared" ca="1" si="12"/>
        <v>40389508.666666664</v>
      </c>
      <c r="BH22" s="7">
        <f t="shared" ca="1" si="12"/>
        <v>40936749.299999997</v>
      </c>
      <c r="BI22" s="7">
        <f t="shared" ca="1" si="12"/>
        <v>41233958.050000004</v>
      </c>
      <c r="BJ22" s="7">
        <f t="shared" ca="1" si="12"/>
        <v>41386444.391666666</v>
      </c>
      <c r="BK22" s="7">
        <f t="shared" ca="1" si="12"/>
        <v>41458333.875</v>
      </c>
      <c r="BL22" s="7">
        <f t="shared" ca="1" si="12"/>
        <v>41489162.483333334</v>
      </c>
      <c r="BM22" s="7">
        <f t="shared" ca="1" si="12"/>
        <v>41500306.524999999</v>
      </c>
      <c r="BN22" s="7">
        <f t="shared" ca="1" si="12"/>
        <v>41503763.649999991</v>
      </c>
      <c r="BO22" s="7">
        <f t="shared" ca="1" si="12"/>
        <v>41504963.658333331</v>
      </c>
      <c r="BP22" s="7">
        <f t="shared" ca="1" si="12"/>
        <v>41505211.200000003</v>
      </c>
      <c r="BQ22" s="7">
        <f t="shared" ca="1" si="12"/>
        <v>41505211.199999996</v>
      </c>
      <c r="BR22" s="7">
        <f t="shared" ca="1" si="12"/>
        <v>41505211.199999996</v>
      </c>
      <c r="BS22" s="7">
        <f t="shared" ca="1" si="12"/>
        <v>41505211.199999996</v>
      </c>
      <c r="BT22" s="7">
        <f t="shared" ca="1" si="12"/>
        <v>41505211.199999996</v>
      </c>
      <c r="BU22" s="7">
        <f t="shared" ca="1" si="12"/>
        <v>41505211.199999996</v>
      </c>
      <c r="BV22" s="7">
        <f t="shared" si="12"/>
        <v>0</v>
      </c>
      <c r="BW22" s="7">
        <f t="shared" si="12"/>
        <v>0</v>
      </c>
      <c r="BX22" s="7">
        <f t="shared" si="12"/>
        <v>0</v>
      </c>
      <c r="BY22" s="7">
        <f t="shared" si="12"/>
        <v>0</v>
      </c>
      <c r="BZ22" s="7">
        <f t="shared" si="12"/>
        <v>0</v>
      </c>
      <c r="CA22" s="7">
        <f t="shared" si="12"/>
        <v>0</v>
      </c>
      <c r="CB22" s="7">
        <f t="shared" si="12"/>
        <v>0</v>
      </c>
      <c r="CC22" s="7">
        <f t="shared" si="12"/>
        <v>0</v>
      </c>
      <c r="CD22" s="7">
        <f t="shared" si="12"/>
        <v>0</v>
      </c>
      <c r="CE22" s="7">
        <f t="shared" si="12"/>
        <v>0</v>
      </c>
      <c r="CF22" s="7">
        <f t="shared" si="12"/>
        <v>0</v>
      </c>
      <c r="CG22" s="7">
        <f t="shared" si="12"/>
        <v>0</v>
      </c>
      <c r="CH22" s="7">
        <f t="shared" si="12"/>
        <v>0</v>
      </c>
      <c r="CI22" s="7">
        <f t="shared" si="12"/>
        <v>0</v>
      </c>
      <c r="CJ22" s="7">
        <f t="shared" si="12"/>
        <v>0</v>
      </c>
      <c r="CK22" s="7">
        <f t="shared" si="12"/>
        <v>0</v>
      </c>
      <c r="CL22" s="7">
        <f t="shared" si="12"/>
        <v>0</v>
      </c>
      <c r="CM22" s="7">
        <f t="shared" ref="CM22:CT22" si="13">CM23+CM30+CM38</f>
        <v>0</v>
      </c>
      <c r="CN22" s="7">
        <f t="shared" si="13"/>
        <v>0</v>
      </c>
      <c r="CO22" s="7">
        <f t="shared" si="13"/>
        <v>0</v>
      </c>
      <c r="CP22" s="7">
        <f t="shared" si="13"/>
        <v>0</v>
      </c>
      <c r="CQ22" s="7">
        <f t="shared" si="13"/>
        <v>0</v>
      </c>
      <c r="CR22" s="7">
        <f t="shared" si="13"/>
        <v>0</v>
      </c>
      <c r="CS22" s="7">
        <f t="shared" si="13"/>
        <v>0</v>
      </c>
      <c r="CT22" s="7">
        <f t="shared" si="13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$F$319</f>
        <v>АКТИВЫ</v>
      </c>
      <c r="G23" s="66" t="str">
        <f>$G$326</f>
        <v>Запасы СиМ</v>
      </c>
      <c r="H23" s="31" t="str">
        <f>$H$333</f>
        <v>Цех-1</v>
      </c>
      <c r="P23" s="30"/>
      <c r="R23" s="24"/>
      <c r="S23" s="30"/>
      <c r="V23" s="85"/>
      <c r="W23" s="29"/>
      <c r="Z23" s="30">
        <f>SUM(Z24:Z29)</f>
        <v>0</v>
      </c>
      <c r="AA23" s="30">
        <f t="shared" ref="AA23:CL23" ca="1" si="14">SUM(AA24:AA29)</f>
        <v>0</v>
      </c>
      <c r="AB23" s="30">
        <f t="shared" ca="1" si="14"/>
        <v>0</v>
      </c>
      <c r="AC23" s="30">
        <f t="shared" ca="1" si="14"/>
        <v>0</v>
      </c>
      <c r="AD23" s="30">
        <f t="shared" ca="1" si="14"/>
        <v>0</v>
      </c>
      <c r="AE23" s="30">
        <f t="shared" ca="1" si="14"/>
        <v>4787.333333333333</v>
      </c>
      <c r="AF23" s="30">
        <f t="shared" ca="1" si="14"/>
        <v>19149.333333333332</v>
      </c>
      <c r="AG23" s="30">
        <f t="shared" ca="1" si="14"/>
        <v>34468.800000000003</v>
      </c>
      <c r="AH23" s="30">
        <f t="shared" ca="1" si="14"/>
        <v>50386.683333333334</v>
      </c>
      <c r="AI23" s="30">
        <f t="shared" ca="1" si="14"/>
        <v>64269.95</v>
      </c>
      <c r="AJ23" s="30">
        <f t="shared" ca="1" si="14"/>
        <v>84424.623333333351</v>
      </c>
      <c r="AK23" s="30">
        <f t="shared" ca="1" si="14"/>
        <v>137085.29</v>
      </c>
      <c r="AL23" s="30">
        <f t="shared" ca="1" si="14"/>
        <v>225746.70333333334</v>
      </c>
      <c r="AM23" s="30">
        <f t="shared" ca="1" si="14"/>
        <v>353029.92833333334</v>
      </c>
      <c r="AN23" s="30">
        <f t="shared" ca="1" si="14"/>
        <v>514279.28333333333</v>
      </c>
      <c r="AO23" s="30">
        <f t="shared" ca="1" si="14"/>
        <v>695563.62833333341</v>
      </c>
      <c r="AP23" s="30">
        <f t="shared" ca="1" si="14"/>
        <v>888744.49666666659</v>
      </c>
      <c r="AQ23" s="30">
        <f t="shared" ca="1" si="14"/>
        <v>1088101.0249999999</v>
      </c>
      <c r="AR23" s="30">
        <f t="shared" ca="1" si="14"/>
        <v>1290724.9083333334</v>
      </c>
      <c r="AS23" s="30">
        <f t="shared" ca="1" si="14"/>
        <v>1494784.9916666667</v>
      </c>
      <c r="AT23" s="30">
        <f t="shared" ca="1" si="14"/>
        <v>1699204.125</v>
      </c>
      <c r="AU23" s="30">
        <f t="shared" ca="1" si="14"/>
        <v>1903802.7833333334</v>
      </c>
      <c r="AV23" s="30">
        <f t="shared" ca="1" si="14"/>
        <v>2108461.2833333332</v>
      </c>
      <c r="AW23" s="30">
        <f t="shared" ca="1" si="14"/>
        <v>2313119.7833333332</v>
      </c>
      <c r="AX23" s="30">
        <f t="shared" ca="1" si="14"/>
        <v>2517778.2833333332</v>
      </c>
      <c r="AY23" s="30">
        <f t="shared" ca="1" si="14"/>
        <v>2722436.7833333332</v>
      </c>
      <c r="AZ23" s="30">
        <f t="shared" ca="1" si="14"/>
        <v>2927095.2833333332</v>
      </c>
      <c r="BA23" s="30">
        <f t="shared" ca="1" si="14"/>
        <v>3131753.7833333332</v>
      </c>
      <c r="BB23" s="30">
        <f t="shared" ca="1" si="14"/>
        <v>3324443.95</v>
      </c>
      <c r="BC23" s="30">
        <f t="shared" ca="1" si="14"/>
        <v>3481229.1166666667</v>
      </c>
      <c r="BD23" s="30">
        <f t="shared" ca="1" si="14"/>
        <v>3599715.6166666667</v>
      </c>
      <c r="BE23" s="30">
        <f t="shared" ca="1" si="14"/>
        <v>3678407.4083333332</v>
      </c>
      <c r="BF23" s="30">
        <f t="shared" ca="1" si="14"/>
        <v>3722391.0333333332</v>
      </c>
      <c r="BG23" s="30">
        <f t="shared" ca="1" si="14"/>
        <v>3745908.8083333336</v>
      </c>
      <c r="BH23" s="30">
        <f t="shared" ca="1" si="14"/>
        <v>3757458.25</v>
      </c>
      <c r="BI23" s="30">
        <f t="shared" ca="1" si="14"/>
        <v>3762784.1583333332</v>
      </c>
      <c r="BJ23" s="30">
        <f t="shared" ca="1" si="14"/>
        <v>3764818.7749999999</v>
      </c>
      <c r="BK23" s="30">
        <f t="shared" ca="1" si="14"/>
        <v>3765417.1916666669</v>
      </c>
      <c r="BL23" s="30">
        <f t="shared" ca="1" si="14"/>
        <v>3765656.5583333336</v>
      </c>
      <c r="BM23" s="30">
        <f t="shared" ca="1" si="14"/>
        <v>3765716.4</v>
      </c>
      <c r="BN23" s="30">
        <f t="shared" ca="1" si="14"/>
        <v>3765716.3999999994</v>
      </c>
      <c r="BO23" s="30">
        <f t="shared" ca="1" si="14"/>
        <v>3765716.3999999994</v>
      </c>
      <c r="BP23" s="30">
        <f t="shared" ca="1" si="14"/>
        <v>3765716.3999999994</v>
      </c>
      <c r="BQ23" s="30">
        <f t="shared" ca="1" si="14"/>
        <v>3765716.3999999994</v>
      </c>
      <c r="BR23" s="30">
        <f t="shared" ca="1" si="14"/>
        <v>3765716.3999999994</v>
      </c>
      <c r="BS23" s="30">
        <f t="shared" ca="1" si="14"/>
        <v>3765716.3999999994</v>
      </c>
      <c r="BT23" s="30">
        <f t="shared" ca="1" si="14"/>
        <v>3765716.3999999994</v>
      </c>
      <c r="BU23" s="30">
        <f t="shared" ca="1" si="14"/>
        <v>3765716.3999999994</v>
      </c>
      <c r="BV23" s="30">
        <f t="shared" si="14"/>
        <v>0</v>
      </c>
      <c r="BW23" s="30">
        <f t="shared" si="14"/>
        <v>0</v>
      </c>
      <c r="BX23" s="30">
        <f t="shared" si="14"/>
        <v>0</v>
      </c>
      <c r="BY23" s="30">
        <f t="shared" si="14"/>
        <v>0</v>
      </c>
      <c r="BZ23" s="30">
        <f t="shared" si="14"/>
        <v>0</v>
      </c>
      <c r="CA23" s="30">
        <f t="shared" si="14"/>
        <v>0</v>
      </c>
      <c r="CB23" s="30">
        <f t="shared" si="14"/>
        <v>0</v>
      </c>
      <c r="CC23" s="30">
        <f t="shared" si="14"/>
        <v>0</v>
      </c>
      <c r="CD23" s="30">
        <f t="shared" si="14"/>
        <v>0</v>
      </c>
      <c r="CE23" s="30">
        <f t="shared" si="14"/>
        <v>0</v>
      </c>
      <c r="CF23" s="30">
        <f t="shared" si="14"/>
        <v>0</v>
      </c>
      <c r="CG23" s="30">
        <f t="shared" si="14"/>
        <v>0</v>
      </c>
      <c r="CH23" s="30">
        <f t="shared" si="14"/>
        <v>0</v>
      </c>
      <c r="CI23" s="30">
        <f t="shared" si="14"/>
        <v>0</v>
      </c>
      <c r="CJ23" s="30">
        <f t="shared" si="14"/>
        <v>0</v>
      </c>
      <c r="CK23" s="30">
        <f t="shared" si="14"/>
        <v>0</v>
      </c>
      <c r="CL23" s="30">
        <f t="shared" si="14"/>
        <v>0</v>
      </c>
      <c r="CM23" s="30">
        <f t="shared" ref="CM23:CT23" si="15">SUM(CM24:CM29)</f>
        <v>0</v>
      </c>
      <c r="CN23" s="30">
        <f t="shared" si="15"/>
        <v>0</v>
      </c>
      <c r="CO23" s="30">
        <f t="shared" si="15"/>
        <v>0</v>
      </c>
      <c r="CP23" s="30">
        <f t="shared" si="15"/>
        <v>0</v>
      </c>
      <c r="CQ23" s="30">
        <f t="shared" si="15"/>
        <v>0</v>
      </c>
      <c r="CR23" s="30">
        <f t="shared" si="15"/>
        <v>0</v>
      </c>
      <c r="CS23" s="30">
        <f t="shared" si="15"/>
        <v>0</v>
      </c>
      <c r="CT23" s="30">
        <f t="shared" si="15"/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$F$319</f>
        <v>АКТИВЫ</v>
      </c>
      <c r="G24" s="66" t="str">
        <f t="shared" ref="G24:G47" si="16">$G$326</f>
        <v>Запасы СиМ</v>
      </c>
      <c r="H24" s="66" t="str">
        <f>$H$333</f>
        <v>Цех-1</v>
      </c>
      <c r="I24" s="27" t="str">
        <f>BP!$F$21</f>
        <v>Основа</v>
      </c>
      <c r="P24" s="30"/>
      <c r="R24" s="24"/>
      <c r="S24" s="93"/>
      <c r="V24" s="85"/>
      <c r="W24" s="29"/>
      <c r="Z24" s="30">
        <f>IF(Z$5="",0,IF(Z$5=1,$S24,Y334))</f>
        <v>0</v>
      </c>
      <c r="AA24" s="30">
        <f ca="1">IF(AA$5="",0,IF(AA$5=1,$S24,Z334))</f>
        <v>0</v>
      </c>
      <c r="AB24" s="30">
        <f ca="1">IF(AB$5="",0,IF(AB$5=1,$S24,AA334))</f>
        <v>0</v>
      </c>
      <c r="AC24" s="30">
        <f ca="1">IF(AC$5="",0,IF(AC$5=1,$S24,AB334))</f>
        <v>0</v>
      </c>
      <c r="AD24" s="30">
        <f ca="1">IF(AD$5="",0,IF(AD$5=1,$S24,AC334))</f>
        <v>0</v>
      </c>
      <c r="AE24" s="30">
        <f ca="1">IF(AE$5="",0,IF(AE$5=1,$S24,AD334))</f>
        <v>3500</v>
      </c>
      <c r="AF24" s="30">
        <f ca="1">IF(AF$5="",0,IF(AF$5=1,$S24,AE334))</f>
        <v>14000</v>
      </c>
      <c r="AG24" s="30">
        <f ca="1">IF(AG$5="",0,IF(AG$5=1,$S24,AF334))</f>
        <v>25200</v>
      </c>
      <c r="AH24" s="30">
        <f ca="1">IF(AH$5="",0,IF(AH$5=1,$S24,AG334))</f>
        <v>36837.5</v>
      </c>
      <c r="AI24" s="30">
        <f ca="1">IF(AI$5="",0,IF(AI$5=1,$S24,AH334))</f>
        <v>46987.5</v>
      </c>
      <c r="AJ24" s="30">
        <f ca="1">IF(AJ$5="",0,IF(AJ$5=1,$S24,AI334))</f>
        <v>61722.500000000015</v>
      </c>
      <c r="AK24" s="30">
        <f ca="1">IF(AK$5="",0,IF(AK$5=1,$S24,AJ334))</f>
        <v>100222.50000000001</v>
      </c>
      <c r="AL24" s="30">
        <f ca="1">IF(AL$5="",0,IF(AL$5=1,$S24,AK334))</f>
        <v>165042.5</v>
      </c>
      <c r="AM24" s="30">
        <f ca="1">IF(AM$5="",0,IF(AM$5=1,$S24,AL334))</f>
        <v>258098.75</v>
      </c>
      <c r="AN24" s="30">
        <f ca="1">IF(AN$5="",0,IF(AN$5=1,$S24,AM334))</f>
        <v>375987.5</v>
      </c>
      <c r="AO24" s="30">
        <f ca="1">IF(AO$5="",0,IF(AO$5=1,$S24,AN334))</f>
        <v>508523.75</v>
      </c>
      <c r="AP24" s="30">
        <f ca="1">IF(AP$5="",0,IF(AP$5=1,$S24,AO334))</f>
        <v>649757.5</v>
      </c>
      <c r="AQ24" s="30">
        <f ca="1">IF(AQ$5="",0,IF(AQ$5=1,$S24,AP334))</f>
        <v>795506.25</v>
      </c>
      <c r="AR24" s="30">
        <f ca="1">IF(AR$5="",0,IF(AR$5=1,$S24,AQ334))</f>
        <v>943643.75</v>
      </c>
      <c r="AS24" s="30">
        <f ca="1">IF(AS$5="",0,IF(AS$5=1,$S24,AR334))</f>
        <v>1092831.25</v>
      </c>
      <c r="AT24" s="30">
        <f ca="1">IF(AT$5="",0,IF(AT$5=1,$S24,AS334))</f>
        <v>1242281.25</v>
      </c>
      <c r="AU24" s="30">
        <f ca="1">IF(AU$5="",0,IF(AU$5=1,$S24,AT334))</f>
        <v>1391862.5</v>
      </c>
      <c r="AV24" s="30">
        <f ca="1">IF(AV$5="",0,IF(AV$5=1,$S24,AU334))</f>
        <v>1541487.5</v>
      </c>
      <c r="AW24" s="30">
        <f ca="1">IF(AW$5="",0,IF(AW$5=1,$S24,AV334))</f>
        <v>1691112.5</v>
      </c>
      <c r="AX24" s="30">
        <f ca="1">IF(AX$5="",0,IF(AX$5=1,$S24,AW334))</f>
        <v>1840737.5</v>
      </c>
      <c r="AY24" s="30">
        <f ca="1">IF(AY$5="",0,IF(AY$5=1,$S24,AX334))</f>
        <v>1990362.5</v>
      </c>
      <c r="AZ24" s="30">
        <f ca="1">IF(AZ$5="",0,IF(AZ$5=1,$S24,AY334))</f>
        <v>2139987.5</v>
      </c>
      <c r="BA24" s="30">
        <f ca="1">IF(BA$5="",0,IF(BA$5=1,$S24,AZ334))</f>
        <v>2289612.5</v>
      </c>
      <c r="BB24" s="30">
        <f ca="1">IF(BB$5="",0,IF(BB$5=1,$S24,BA334))</f>
        <v>2430487.5</v>
      </c>
      <c r="BC24" s="30">
        <f ca="1">IF(BC$5="",0,IF(BC$5=1,$S24,BB334))</f>
        <v>2545112.5</v>
      </c>
      <c r="BD24" s="30">
        <f ca="1">IF(BD$5="",0,IF(BD$5=1,$S24,BC334))</f>
        <v>2631737.5</v>
      </c>
      <c r="BE24" s="30">
        <f ca="1">IF(BE$5="",0,IF(BE$5=1,$S24,BD334))</f>
        <v>2689268.75</v>
      </c>
      <c r="BF24" s="30">
        <f ca="1">IF(BF$5="",0,IF(BF$5=1,$S24,BE334))</f>
        <v>2721425</v>
      </c>
      <c r="BG24" s="30">
        <f ca="1">IF(BG$5="",0,IF(BG$5=1,$S24,BF334))</f>
        <v>2738618.75</v>
      </c>
      <c r="BH24" s="30">
        <f ca="1">IF(BH$5="",0,IF(BH$5=1,$S24,BG334))</f>
        <v>2747062.5</v>
      </c>
      <c r="BI24" s="30">
        <f ca="1">IF(BI$5="",0,IF(BI$5=1,$S24,BH334))</f>
        <v>2750956.25</v>
      </c>
      <c r="BJ24" s="30">
        <f ca="1">IF(BJ$5="",0,IF(BJ$5=1,$S24,BI334))</f>
        <v>2752443.75</v>
      </c>
      <c r="BK24" s="30">
        <f ca="1">IF(BK$5="",0,IF(BK$5=1,$S24,BJ334))</f>
        <v>2752881.25</v>
      </c>
      <c r="BL24" s="30">
        <f ca="1">IF(BL$5="",0,IF(BL$5=1,$S24,BK334))</f>
        <v>2753056.25</v>
      </c>
      <c r="BM24" s="30">
        <f ca="1">IF(BM$5="",0,IF(BM$5=1,$S24,BL334))</f>
        <v>2753100</v>
      </c>
      <c r="BN24" s="30">
        <f ca="1">IF(BN$5="",0,IF(BN$5=1,$S24,BM334))</f>
        <v>2753099.9999999995</v>
      </c>
      <c r="BO24" s="30">
        <f ca="1">IF(BO$5="",0,IF(BO$5=1,$S24,BN334))</f>
        <v>2753099.9999999995</v>
      </c>
      <c r="BP24" s="30">
        <f ca="1">IF(BP$5="",0,IF(BP$5=1,$S24,BO334))</f>
        <v>2753099.9999999995</v>
      </c>
      <c r="BQ24" s="30">
        <f ca="1">IF(BQ$5="",0,IF(BQ$5=1,$S24,BP334))</f>
        <v>2753099.9999999995</v>
      </c>
      <c r="BR24" s="30">
        <f ca="1">IF(BR$5="",0,IF(BR$5=1,$S24,BQ334))</f>
        <v>2753099.9999999995</v>
      </c>
      <c r="BS24" s="30">
        <f ca="1">IF(BS$5="",0,IF(BS$5=1,$S24,BR334))</f>
        <v>2753099.9999999995</v>
      </c>
      <c r="BT24" s="30">
        <f ca="1">IF(BT$5="",0,IF(BT$5=1,$S24,BS334))</f>
        <v>2753099.9999999995</v>
      </c>
      <c r="BU24" s="30">
        <f ca="1">IF(BU$5="",0,IF(BU$5=1,$S24,BT334))</f>
        <v>2753099.9999999995</v>
      </c>
      <c r="BV24" s="30">
        <f>IF(BV$5="",0,IF(BV$5=1,$S24,BU334))</f>
        <v>0</v>
      </c>
      <c r="BW24" s="30">
        <f>IF(BW$5="",0,IF(BW$5=1,$S24,BV334))</f>
        <v>0</v>
      </c>
      <c r="BX24" s="30">
        <f>IF(BX$5="",0,IF(BX$5=1,$S24,BW334))</f>
        <v>0</v>
      </c>
      <c r="BY24" s="30">
        <f>IF(BY$5="",0,IF(BY$5=1,$S24,BX334))</f>
        <v>0</v>
      </c>
      <c r="BZ24" s="30">
        <f>IF(BZ$5="",0,IF(BZ$5=1,$S24,BY334))</f>
        <v>0</v>
      </c>
      <c r="CA24" s="30">
        <f>IF(CA$5="",0,IF(CA$5=1,$S24,BZ334))</f>
        <v>0</v>
      </c>
      <c r="CB24" s="30">
        <f>IF(CB$5="",0,IF(CB$5=1,$S24,CA334))</f>
        <v>0</v>
      </c>
      <c r="CC24" s="30">
        <f>IF(CC$5="",0,IF(CC$5=1,$S24,CB334))</f>
        <v>0</v>
      </c>
      <c r="CD24" s="30">
        <f>IF(CD$5="",0,IF(CD$5=1,$S24,CC334))</f>
        <v>0</v>
      </c>
      <c r="CE24" s="30">
        <f>IF(CE$5="",0,IF(CE$5=1,$S24,CD334))</f>
        <v>0</v>
      </c>
      <c r="CF24" s="30">
        <f>IF(CF$5="",0,IF(CF$5=1,$S24,CE334))</f>
        <v>0</v>
      </c>
      <c r="CG24" s="30">
        <f>IF(CG$5="",0,IF(CG$5=1,$S24,CF334))</f>
        <v>0</v>
      </c>
      <c r="CH24" s="30">
        <f>IF(CH$5="",0,IF(CH$5=1,$S24,CG334))</f>
        <v>0</v>
      </c>
      <c r="CI24" s="30">
        <f>IF(CI$5="",0,IF(CI$5=1,$S24,CH334))</f>
        <v>0</v>
      </c>
      <c r="CJ24" s="30">
        <f>IF(CJ$5="",0,IF(CJ$5=1,$S24,CI334))</f>
        <v>0</v>
      </c>
      <c r="CK24" s="30">
        <f>IF(CK$5="",0,IF(CK$5=1,$S24,CJ334))</f>
        <v>0</v>
      </c>
      <c r="CL24" s="30">
        <f>IF(CL$5="",0,IF(CL$5=1,$S24,CK334))</f>
        <v>0</v>
      </c>
      <c r="CM24" s="30">
        <f>IF(CM$5="",0,IF(CM$5=1,$S24,CL334))</f>
        <v>0</v>
      </c>
      <c r="CN24" s="30">
        <f>IF(CN$5="",0,IF(CN$5=1,$S24,CM334))</f>
        <v>0</v>
      </c>
      <c r="CO24" s="30">
        <f>IF(CO$5="",0,IF(CO$5=1,$S24,CN334))</f>
        <v>0</v>
      </c>
      <c r="CP24" s="30">
        <f>IF(CP$5="",0,IF(CP$5=1,$S24,CO334))</f>
        <v>0</v>
      </c>
      <c r="CQ24" s="30">
        <f>IF(CQ$5="",0,IF(CQ$5=1,$S24,CP334))</f>
        <v>0</v>
      </c>
      <c r="CR24" s="30">
        <f>IF(CR$5="",0,IF(CR$5=1,$S24,CQ334))</f>
        <v>0</v>
      </c>
      <c r="CS24" s="30">
        <f>IF(CS$5="",0,IF(CS$5=1,$S24,CR334))</f>
        <v>0</v>
      </c>
      <c r="CT24" s="30">
        <f>IF(CT$5="",0,IF(CT$5=1,$S24,CS334))</f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ref="F25:F28" si="17">$F$319</f>
        <v>АКТИВЫ</v>
      </c>
      <c r="G25" s="66" t="str">
        <f t="shared" si="16"/>
        <v>Запасы СиМ</v>
      </c>
      <c r="H25" s="66" t="str">
        <f t="shared" ref="H25:H28" si="18">$H$333</f>
        <v>Цех-1</v>
      </c>
      <c r="I25" s="27" t="str">
        <f>BP!$F$22</f>
        <v>Сырье</v>
      </c>
      <c r="P25" s="30"/>
      <c r="R25" s="24"/>
      <c r="S25" s="93"/>
      <c r="V25" s="85"/>
      <c r="W25" s="29"/>
      <c r="Z25" s="30">
        <f>IF(Z$5="",0,IF(Z$5=1,$S25,Y335))</f>
        <v>0</v>
      </c>
      <c r="AA25" s="30">
        <f ca="1">IF(AA$5="",0,IF(AA$5=1,$S25,Z335))</f>
        <v>0</v>
      </c>
      <c r="AB25" s="30">
        <f ca="1">IF(AB$5="",0,IF(AB$5=1,$S25,AA335))</f>
        <v>0</v>
      </c>
      <c r="AC25" s="30">
        <f ca="1">IF(AC$5="",0,IF(AC$5=1,$S25,AB335))</f>
        <v>0</v>
      </c>
      <c r="AD25" s="30">
        <f ca="1">IF(AD$5="",0,IF(AD$5=1,$S25,AC335))</f>
        <v>0</v>
      </c>
      <c r="AE25" s="30">
        <f ca="1">IF(AE$5="",0,IF(AE$5=1,$S25,AD335))</f>
        <v>400</v>
      </c>
      <c r="AF25" s="30">
        <f ca="1">IF(AF$5="",0,IF(AF$5=1,$S25,AE335))</f>
        <v>1600</v>
      </c>
      <c r="AG25" s="30">
        <f ca="1">IF(AG$5="",0,IF(AG$5=1,$S25,AF335))</f>
        <v>2880</v>
      </c>
      <c r="AH25" s="30">
        <f ca="1">IF(AH$5="",0,IF(AH$5=1,$S25,AG335))</f>
        <v>4210</v>
      </c>
      <c r="AI25" s="30">
        <f ca="1">IF(AI$5="",0,IF(AI$5=1,$S25,AH335))</f>
        <v>5370</v>
      </c>
      <c r="AJ25" s="30">
        <f ca="1">IF(AJ$5="",0,IF(AJ$5=1,$S25,AI335))</f>
        <v>7054</v>
      </c>
      <c r="AK25" s="30">
        <f ca="1">IF(AK$5="",0,IF(AK$5=1,$S25,AJ335))</f>
        <v>11454</v>
      </c>
      <c r="AL25" s="30">
        <f ca="1">IF(AL$5="",0,IF(AL$5=1,$S25,AK335))</f>
        <v>18862</v>
      </c>
      <c r="AM25" s="30">
        <f ca="1">IF(AM$5="",0,IF(AM$5=1,$S25,AL335))</f>
        <v>29496.999999999996</v>
      </c>
      <c r="AN25" s="30">
        <f ca="1">IF(AN$5="",0,IF(AN$5=1,$S25,AM335))</f>
        <v>42970</v>
      </c>
      <c r="AO25" s="30">
        <f ca="1">IF(AO$5="",0,IF(AO$5=1,$S25,AN335))</f>
        <v>58117</v>
      </c>
      <c r="AP25" s="30">
        <f ca="1">IF(AP$5="",0,IF(AP$5=1,$S25,AO335))</f>
        <v>74258</v>
      </c>
      <c r="AQ25" s="30">
        <f ca="1">IF(AQ$5="",0,IF(AQ$5=1,$S25,AP335))</f>
        <v>90914.999999999985</v>
      </c>
      <c r="AR25" s="30">
        <f ca="1">IF(AR$5="",0,IF(AR$5=1,$S25,AQ335))</f>
        <v>107845</v>
      </c>
      <c r="AS25" s="30">
        <f ca="1">IF(AS$5="",0,IF(AS$5=1,$S25,AR335))</f>
        <v>124895</v>
      </c>
      <c r="AT25" s="30">
        <f ca="1">IF(AT$5="",0,IF(AT$5=1,$S25,AS335))</f>
        <v>141975</v>
      </c>
      <c r="AU25" s="30">
        <f ca="1">IF(AU$5="",0,IF(AU$5=1,$S25,AT335))</f>
        <v>159070</v>
      </c>
      <c r="AV25" s="30">
        <f ca="1">IF(AV$5="",0,IF(AV$5=1,$S25,AU335))</f>
        <v>176170</v>
      </c>
      <c r="AW25" s="30">
        <f ca="1">IF(AW$5="",0,IF(AW$5=1,$S25,AV335))</f>
        <v>193270</v>
      </c>
      <c r="AX25" s="30">
        <f ca="1">IF(AX$5="",0,IF(AX$5=1,$S25,AW335))</f>
        <v>210370</v>
      </c>
      <c r="AY25" s="30">
        <f ca="1">IF(AY$5="",0,IF(AY$5=1,$S25,AX335))</f>
        <v>227470</v>
      </c>
      <c r="AZ25" s="30">
        <f ca="1">IF(AZ$5="",0,IF(AZ$5=1,$S25,AY335))</f>
        <v>244570</v>
      </c>
      <c r="BA25" s="30">
        <f ca="1">IF(BA$5="",0,IF(BA$5=1,$S25,AZ335))</f>
        <v>261670</v>
      </c>
      <c r="BB25" s="30">
        <f ca="1">IF(BB$5="",0,IF(BB$5=1,$S25,BA335))</f>
        <v>277770</v>
      </c>
      <c r="BC25" s="30">
        <f ca="1">IF(BC$5="",0,IF(BC$5=1,$S25,BB335))</f>
        <v>290870</v>
      </c>
      <c r="BD25" s="30">
        <f ca="1">IF(BD$5="",0,IF(BD$5=1,$S25,BC335))</f>
        <v>300770</v>
      </c>
      <c r="BE25" s="30">
        <f ca="1">IF(BE$5="",0,IF(BE$5=1,$S25,BD335))</f>
        <v>307345</v>
      </c>
      <c r="BF25" s="30">
        <f ca="1">IF(BF$5="",0,IF(BF$5=1,$S25,BE335))</f>
        <v>311020</v>
      </c>
      <c r="BG25" s="30">
        <f ca="1">IF(BG$5="",0,IF(BG$5=1,$S25,BF335))</f>
        <v>312985</v>
      </c>
      <c r="BH25" s="30">
        <f ca="1">IF(BH$5="",0,IF(BH$5=1,$S25,BG335))</f>
        <v>313950</v>
      </c>
      <c r="BI25" s="30">
        <f ca="1">IF(BI$5="",0,IF(BI$5=1,$S25,BH335))</f>
        <v>314395</v>
      </c>
      <c r="BJ25" s="30">
        <f ca="1">IF(BJ$5="",0,IF(BJ$5=1,$S25,BI335))</f>
        <v>314565</v>
      </c>
      <c r="BK25" s="30">
        <f ca="1">IF(BK$5="",0,IF(BK$5=1,$S25,BJ335))</f>
        <v>314615</v>
      </c>
      <c r="BL25" s="30">
        <f ca="1">IF(BL$5="",0,IF(BL$5=1,$S25,BK335))</f>
        <v>314635</v>
      </c>
      <c r="BM25" s="30">
        <f ca="1">IF(BM$5="",0,IF(BM$5=1,$S25,BL335))</f>
        <v>314640</v>
      </c>
      <c r="BN25" s="30">
        <f ca="1">IF(BN$5="",0,IF(BN$5=1,$S25,BM335))</f>
        <v>314639.99999999994</v>
      </c>
      <c r="BO25" s="30">
        <f ca="1">IF(BO$5="",0,IF(BO$5=1,$S25,BN335))</f>
        <v>314639.99999999994</v>
      </c>
      <c r="BP25" s="30">
        <f ca="1">IF(BP$5="",0,IF(BP$5=1,$S25,BO335))</f>
        <v>314639.99999999994</v>
      </c>
      <c r="BQ25" s="30">
        <f ca="1">IF(BQ$5="",0,IF(BQ$5=1,$S25,BP335))</f>
        <v>314639.99999999994</v>
      </c>
      <c r="BR25" s="30">
        <f ca="1">IF(BR$5="",0,IF(BR$5=1,$S25,BQ335))</f>
        <v>314639.99999999994</v>
      </c>
      <c r="BS25" s="30">
        <f ca="1">IF(BS$5="",0,IF(BS$5=1,$S25,BR335))</f>
        <v>314639.99999999994</v>
      </c>
      <c r="BT25" s="30">
        <f ca="1">IF(BT$5="",0,IF(BT$5=1,$S25,BS335))</f>
        <v>314639.99999999994</v>
      </c>
      <c r="BU25" s="30">
        <f ca="1">IF(BU$5="",0,IF(BU$5=1,$S25,BT335))</f>
        <v>314639.99999999994</v>
      </c>
      <c r="BV25" s="30">
        <f>IF(BV$5="",0,IF(BV$5=1,$S25,BU335))</f>
        <v>0</v>
      </c>
      <c r="BW25" s="30">
        <f>IF(BW$5="",0,IF(BW$5=1,$S25,BV335))</f>
        <v>0</v>
      </c>
      <c r="BX25" s="30">
        <f>IF(BX$5="",0,IF(BX$5=1,$S25,BW335))</f>
        <v>0</v>
      </c>
      <c r="BY25" s="30">
        <f>IF(BY$5="",0,IF(BY$5=1,$S25,BX335))</f>
        <v>0</v>
      </c>
      <c r="BZ25" s="30">
        <f>IF(BZ$5="",0,IF(BZ$5=1,$S25,BY335))</f>
        <v>0</v>
      </c>
      <c r="CA25" s="30">
        <f>IF(CA$5="",0,IF(CA$5=1,$S25,BZ335))</f>
        <v>0</v>
      </c>
      <c r="CB25" s="30">
        <f>IF(CB$5="",0,IF(CB$5=1,$S25,CA335))</f>
        <v>0</v>
      </c>
      <c r="CC25" s="30">
        <f>IF(CC$5="",0,IF(CC$5=1,$S25,CB335))</f>
        <v>0</v>
      </c>
      <c r="CD25" s="30">
        <f>IF(CD$5="",0,IF(CD$5=1,$S25,CC335))</f>
        <v>0</v>
      </c>
      <c r="CE25" s="30">
        <f>IF(CE$5="",0,IF(CE$5=1,$S25,CD335))</f>
        <v>0</v>
      </c>
      <c r="CF25" s="30">
        <f>IF(CF$5="",0,IF(CF$5=1,$S25,CE335))</f>
        <v>0</v>
      </c>
      <c r="CG25" s="30">
        <f>IF(CG$5="",0,IF(CG$5=1,$S25,CF335))</f>
        <v>0</v>
      </c>
      <c r="CH25" s="30">
        <f>IF(CH$5="",0,IF(CH$5=1,$S25,CG335))</f>
        <v>0</v>
      </c>
      <c r="CI25" s="30">
        <f>IF(CI$5="",0,IF(CI$5=1,$S25,CH335))</f>
        <v>0</v>
      </c>
      <c r="CJ25" s="30">
        <f>IF(CJ$5="",0,IF(CJ$5=1,$S25,CI335))</f>
        <v>0</v>
      </c>
      <c r="CK25" s="30">
        <f>IF(CK$5="",0,IF(CK$5=1,$S25,CJ335))</f>
        <v>0</v>
      </c>
      <c r="CL25" s="30">
        <f>IF(CL$5="",0,IF(CL$5=1,$S25,CK335))</f>
        <v>0</v>
      </c>
      <c r="CM25" s="30">
        <f>IF(CM$5="",0,IF(CM$5=1,$S25,CL335))</f>
        <v>0</v>
      </c>
      <c r="CN25" s="30">
        <f>IF(CN$5="",0,IF(CN$5=1,$S25,CM335))</f>
        <v>0</v>
      </c>
      <c r="CO25" s="30">
        <f>IF(CO$5="",0,IF(CO$5=1,$S25,CN335))</f>
        <v>0</v>
      </c>
      <c r="CP25" s="30">
        <f>IF(CP$5="",0,IF(CP$5=1,$S25,CO335))</f>
        <v>0</v>
      </c>
      <c r="CQ25" s="30">
        <f>IF(CQ$5="",0,IF(CQ$5=1,$S25,CP335))</f>
        <v>0</v>
      </c>
      <c r="CR25" s="30">
        <f>IF(CR$5="",0,IF(CR$5=1,$S25,CQ335))</f>
        <v>0</v>
      </c>
      <c r="CS25" s="30">
        <f>IF(CS$5="",0,IF(CS$5=1,$S25,CR335))</f>
        <v>0</v>
      </c>
      <c r="CT25" s="30">
        <f>IF(CT$5="",0,IF(CT$5=1,$S25,CS335))</f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17"/>
        <v>АКТИВЫ</v>
      </c>
      <c r="G26" s="66" t="str">
        <f t="shared" si="16"/>
        <v>Запасы СиМ</v>
      </c>
      <c r="H26" s="66" t="str">
        <f t="shared" si="18"/>
        <v>Цех-1</v>
      </c>
      <c r="I26" s="27" t="str">
        <f>BP!$F$26</f>
        <v>ФОТ првПерс</v>
      </c>
      <c r="P26" s="30"/>
      <c r="R26" s="24"/>
      <c r="S26" s="93"/>
      <c r="V26" s="85"/>
      <c r="W26" s="29"/>
      <c r="Z26" s="30">
        <f>IF(Z$5="",0,IF(Z$5=1,$S26,Y336))</f>
        <v>0</v>
      </c>
      <c r="AA26" s="30">
        <f ca="1">IF(AA$5="",0,IF(AA$5=1,$S26,Z336))</f>
        <v>0</v>
      </c>
      <c r="AB26" s="30">
        <f ca="1">IF(AB$5="",0,IF(AB$5=1,$S26,AA336))</f>
        <v>0</v>
      </c>
      <c r="AC26" s="30">
        <f ca="1">IF(AC$5="",0,IF(AC$5=1,$S26,AB336))</f>
        <v>0</v>
      </c>
      <c r="AD26" s="30">
        <f ca="1">IF(AD$5="",0,IF(AD$5=1,$S26,AC336))</f>
        <v>0</v>
      </c>
      <c r="AE26" s="30">
        <f ca="1">IF(AE$5="",0,IF(AE$5=1,$S26,AD336))</f>
        <v>600</v>
      </c>
      <c r="AF26" s="30">
        <f ca="1">IF(AF$5="",0,IF(AF$5=1,$S26,AE336))</f>
        <v>2400</v>
      </c>
      <c r="AG26" s="30">
        <f ca="1">IF(AG$5="",0,IF(AG$5=1,$S26,AF336))</f>
        <v>4320</v>
      </c>
      <c r="AH26" s="30">
        <f ca="1">IF(AH$5="",0,IF(AH$5=1,$S26,AG336))</f>
        <v>6315</v>
      </c>
      <c r="AI26" s="30">
        <f ca="1">IF(AI$5="",0,IF(AI$5=1,$S26,AH336))</f>
        <v>8055</v>
      </c>
      <c r="AJ26" s="30">
        <f ca="1">IF(AJ$5="",0,IF(AJ$5=1,$S26,AI336))</f>
        <v>10581</v>
      </c>
      <c r="AK26" s="30">
        <f ca="1">IF(AK$5="",0,IF(AK$5=1,$S26,AJ336))</f>
        <v>17181</v>
      </c>
      <c r="AL26" s="30">
        <f ca="1">IF(AL$5="",0,IF(AL$5=1,$S26,AK336))</f>
        <v>28293</v>
      </c>
      <c r="AM26" s="30">
        <f ca="1">IF(AM$5="",0,IF(AM$5=1,$S26,AL336))</f>
        <v>44245.5</v>
      </c>
      <c r="AN26" s="30">
        <f ca="1">IF(AN$5="",0,IF(AN$5=1,$S26,AM336))</f>
        <v>64455</v>
      </c>
      <c r="AO26" s="30">
        <f ca="1">IF(AO$5="",0,IF(AO$5=1,$S26,AN336))</f>
        <v>87175.5</v>
      </c>
      <c r="AP26" s="30">
        <f ca="1">IF(AP$5="",0,IF(AP$5=1,$S26,AO336))</f>
        <v>111387</v>
      </c>
      <c r="AQ26" s="30">
        <f ca="1">IF(AQ$5="",0,IF(AQ$5=1,$S26,AP336))</f>
        <v>136372.5</v>
      </c>
      <c r="AR26" s="30">
        <f ca="1">IF(AR$5="",0,IF(AR$5=1,$S26,AQ336))</f>
        <v>161767.5</v>
      </c>
      <c r="AS26" s="30">
        <f ca="1">IF(AS$5="",0,IF(AS$5=1,$S26,AR336))</f>
        <v>187342.5</v>
      </c>
      <c r="AT26" s="30">
        <f ca="1">IF(AT$5="",0,IF(AT$5=1,$S26,AS336))</f>
        <v>212962.5</v>
      </c>
      <c r="AU26" s="30">
        <f ca="1">IF(AU$5="",0,IF(AU$5=1,$S26,AT336))</f>
        <v>238605</v>
      </c>
      <c r="AV26" s="30">
        <f ca="1">IF(AV$5="",0,IF(AV$5=1,$S26,AU336))</f>
        <v>264255</v>
      </c>
      <c r="AW26" s="30">
        <f ca="1">IF(AW$5="",0,IF(AW$5=1,$S26,AV336))</f>
        <v>289905</v>
      </c>
      <c r="AX26" s="30">
        <f ca="1">IF(AX$5="",0,IF(AX$5=1,$S26,AW336))</f>
        <v>315555</v>
      </c>
      <c r="AY26" s="30">
        <f ca="1">IF(AY$5="",0,IF(AY$5=1,$S26,AX336))</f>
        <v>341205</v>
      </c>
      <c r="AZ26" s="30">
        <f ca="1">IF(AZ$5="",0,IF(AZ$5=1,$S26,AY336))</f>
        <v>366855</v>
      </c>
      <c r="BA26" s="30">
        <f ca="1">IF(BA$5="",0,IF(BA$5=1,$S26,AZ336))</f>
        <v>392505</v>
      </c>
      <c r="BB26" s="30">
        <f ca="1">IF(BB$5="",0,IF(BB$5=1,$S26,BA336))</f>
        <v>416655</v>
      </c>
      <c r="BC26" s="30">
        <f ca="1">IF(BC$5="",0,IF(BC$5=1,$S26,BB336))</f>
        <v>436305</v>
      </c>
      <c r="BD26" s="30">
        <f ca="1">IF(BD$5="",0,IF(BD$5=1,$S26,BC336))</f>
        <v>451155</v>
      </c>
      <c r="BE26" s="30">
        <f ca="1">IF(BE$5="",0,IF(BE$5=1,$S26,BD336))</f>
        <v>461017.5</v>
      </c>
      <c r="BF26" s="30">
        <f ca="1">IF(BF$5="",0,IF(BF$5=1,$S26,BE336))</f>
        <v>466530</v>
      </c>
      <c r="BG26" s="30">
        <f ca="1">IF(BG$5="",0,IF(BG$5=1,$S26,BF336))</f>
        <v>469477.5</v>
      </c>
      <c r="BH26" s="30">
        <f ca="1">IF(BH$5="",0,IF(BH$5=1,$S26,BG336))</f>
        <v>470925</v>
      </c>
      <c r="BI26" s="30">
        <f ca="1">IF(BI$5="",0,IF(BI$5=1,$S26,BH336))</f>
        <v>471592.5</v>
      </c>
      <c r="BJ26" s="30">
        <f ca="1">IF(BJ$5="",0,IF(BJ$5=1,$S26,BI336))</f>
        <v>471847.5</v>
      </c>
      <c r="BK26" s="30">
        <f ca="1">IF(BK$5="",0,IF(BK$5=1,$S26,BJ336))</f>
        <v>471922.5</v>
      </c>
      <c r="BL26" s="30">
        <f ca="1">IF(BL$5="",0,IF(BL$5=1,$S26,BK336))</f>
        <v>471952.5</v>
      </c>
      <c r="BM26" s="30">
        <f ca="1">IF(BM$5="",0,IF(BM$5=1,$S26,BL336))</f>
        <v>471960</v>
      </c>
      <c r="BN26" s="30">
        <f ca="1">IF(BN$5="",0,IF(BN$5=1,$S26,BM336))</f>
        <v>471959.99999999994</v>
      </c>
      <c r="BO26" s="30">
        <f ca="1">IF(BO$5="",0,IF(BO$5=1,$S26,BN336))</f>
        <v>471959.99999999994</v>
      </c>
      <c r="BP26" s="30">
        <f ca="1">IF(BP$5="",0,IF(BP$5=1,$S26,BO336))</f>
        <v>471959.99999999994</v>
      </c>
      <c r="BQ26" s="30">
        <f ca="1">IF(BQ$5="",0,IF(BQ$5=1,$S26,BP336))</f>
        <v>471959.99999999994</v>
      </c>
      <c r="BR26" s="30">
        <f ca="1">IF(BR$5="",0,IF(BR$5=1,$S26,BQ336))</f>
        <v>471959.99999999994</v>
      </c>
      <c r="BS26" s="30">
        <f ca="1">IF(BS$5="",0,IF(BS$5=1,$S26,BR336))</f>
        <v>471959.99999999994</v>
      </c>
      <c r="BT26" s="30">
        <f ca="1">IF(BT$5="",0,IF(BT$5=1,$S26,BS336))</f>
        <v>471959.99999999994</v>
      </c>
      <c r="BU26" s="30">
        <f ca="1">IF(BU$5="",0,IF(BU$5=1,$S26,BT336))</f>
        <v>471959.99999999994</v>
      </c>
      <c r="BV26" s="30">
        <f>IF(BV$5="",0,IF(BV$5=1,$S26,BU336))</f>
        <v>0</v>
      </c>
      <c r="BW26" s="30">
        <f>IF(BW$5="",0,IF(BW$5=1,$S26,BV336))</f>
        <v>0</v>
      </c>
      <c r="BX26" s="30">
        <f>IF(BX$5="",0,IF(BX$5=1,$S26,BW336))</f>
        <v>0</v>
      </c>
      <c r="BY26" s="30">
        <f>IF(BY$5="",0,IF(BY$5=1,$S26,BX336))</f>
        <v>0</v>
      </c>
      <c r="BZ26" s="30">
        <f>IF(BZ$5="",0,IF(BZ$5=1,$S26,BY336))</f>
        <v>0</v>
      </c>
      <c r="CA26" s="30">
        <f>IF(CA$5="",0,IF(CA$5=1,$S26,BZ336))</f>
        <v>0</v>
      </c>
      <c r="CB26" s="30">
        <f>IF(CB$5="",0,IF(CB$5=1,$S26,CA336))</f>
        <v>0</v>
      </c>
      <c r="CC26" s="30">
        <f>IF(CC$5="",0,IF(CC$5=1,$S26,CB336))</f>
        <v>0</v>
      </c>
      <c r="CD26" s="30">
        <f>IF(CD$5="",0,IF(CD$5=1,$S26,CC336))</f>
        <v>0</v>
      </c>
      <c r="CE26" s="30">
        <f>IF(CE$5="",0,IF(CE$5=1,$S26,CD336))</f>
        <v>0</v>
      </c>
      <c r="CF26" s="30">
        <f>IF(CF$5="",0,IF(CF$5=1,$S26,CE336))</f>
        <v>0</v>
      </c>
      <c r="CG26" s="30">
        <f>IF(CG$5="",0,IF(CG$5=1,$S26,CF336))</f>
        <v>0</v>
      </c>
      <c r="CH26" s="30">
        <f>IF(CH$5="",0,IF(CH$5=1,$S26,CG336))</f>
        <v>0</v>
      </c>
      <c r="CI26" s="30">
        <f>IF(CI$5="",0,IF(CI$5=1,$S26,CH336))</f>
        <v>0</v>
      </c>
      <c r="CJ26" s="30">
        <f>IF(CJ$5="",0,IF(CJ$5=1,$S26,CI336))</f>
        <v>0</v>
      </c>
      <c r="CK26" s="30">
        <f>IF(CK$5="",0,IF(CK$5=1,$S26,CJ336))</f>
        <v>0</v>
      </c>
      <c r="CL26" s="30">
        <f>IF(CL$5="",0,IF(CL$5=1,$S26,CK336))</f>
        <v>0</v>
      </c>
      <c r="CM26" s="30">
        <f>IF(CM$5="",0,IF(CM$5=1,$S26,CL336))</f>
        <v>0</v>
      </c>
      <c r="CN26" s="30">
        <f>IF(CN$5="",0,IF(CN$5=1,$S26,CM336))</f>
        <v>0</v>
      </c>
      <c r="CO26" s="30">
        <f>IF(CO$5="",0,IF(CO$5=1,$S26,CN336))</f>
        <v>0</v>
      </c>
      <c r="CP26" s="30">
        <f>IF(CP$5="",0,IF(CP$5=1,$S26,CO336))</f>
        <v>0</v>
      </c>
      <c r="CQ26" s="30">
        <f>IF(CQ$5="",0,IF(CQ$5=1,$S26,CP336))</f>
        <v>0</v>
      </c>
      <c r="CR26" s="30">
        <f>IF(CR$5="",0,IF(CR$5=1,$S26,CQ336))</f>
        <v>0</v>
      </c>
      <c r="CS26" s="30">
        <f>IF(CS$5="",0,IF(CS$5=1,$S26,CR336))</f>
        <v>0</v>
      </c>
      <c r="CT26" s="30">
        <f>IF(CT$5="",0,IF(CT$5=1,$S26,CS336))</f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17"/>
        <v>АКТИВЫ</v>
      </c>
      <c r="G27" s="66" t="str">
        <f t="shared" si="16"/>
        <v>Запасы СиМ</v>
      </c>
      <c r="H27" s="66" t="str">
        <f t="shared" si="18"/>
        <v>Цех-1</v>
      </c>
      <c r="I27" s="27" t="str">
        <f>BP!$F$28</f>
        <v>Соцсборы</v>
      </c>
      <c r="P27" s="30"/>
      <c r="R27" s="24"/>
      <c r="S27" s="93"/>
      <c r="V27" s="85"/>
      <c r="W27" s="29"/>
      <c r="Z27" s="30">
        <f>IF(Z$5="",0,IF(Z$5=1,$S27,Y337))</f>
        <v>0</v>
      </c>
      <c r="AA27" s="30">
        <f ca="1">IF(AA$5="",0,IF(AA$5=1,$S27,Z337))</f>
        <v>0</v>
      </c>
      <c r="AB27" s="30">
        <f ca="1">IF(AB$5="",0,IF(AB$5=1,$S27,AA337))</f>
        <v>0</v>
      </c>
      <c r="AC27" s="30">
        <f ca="1">IF(AC$5="",0,IF(AC$5=1,$S27,AB337))</f>
        <v>0</v>
      </c>
      <c r="AD27" s="30">
        <f ca="1">IF(AD$5="",0,IF(AD$5=1,$S27,AC337))</f>
        <v>0</v>
      </c>
      <c r="AE27" s="30">
        <f ca="1">IF(AE$5="",0,IF(AE$5=1,$S27,AD337))</f>
        <v>180</v>
      </c>
      <c r="AF27" s="30">
        <f ca="1">IF(AF$5="",0,IF(AF$5=1,$S27,AE337))</f>
        <v>720</v>
      </c>
      <c r="AG27" s="30">
        <f ca="1">IF(AG$5="",0,IF(AG$5=1,$S27,AF337))</f>
        <v>1296</v>
      </c>
      <c r="AH27" s="30">
        <f ca="1">IF(AH$5="",0,IF(AH$5=1,$S27,AG337))</f>
        <v>1894.5</v>
      </c>
      <c r="AI27" s="30">
        <f ca="1">IF(AI$5="",0,IF(AI$5=1,$S27,AH337))</f>
        <v>2416.5</v>
      </c>
      <c r="AJ27" s="30">
        <f ca="1">IF(AJ$5="",0,IF(AJ$5=1,$S27,AI337))</f>
        <v>3174.3</v>
      </c>
      <c r="AK27" s="30">
        <f ca="1">IF(AK$5="",0,IF(AK$5=1,$S27,AJ337))</f>
        <v>5154.3</v>
      </c>
      <c r="AL27" s="30">
        <f ca="1">IF(AL$5="",0,IF(AL$5=1,$S27,AK337))</f>
        <v>8487.9000000000015</v>
      </c>
      <c r="AM27" s="30">
        <f ca="1">IF(AM$5="",0,IF(AM$5=1,$S27,AL337))</f>
        <v>13273.650000000003</v>
      </c>
      <c r="AN27" s="30">
        <f ca="1">IF(AN$5="",0,IF(AN$5=1,$S27,AM337))</f>
        <v>19336.5</v>
      </c>
      <c r="AO27" s="30">
        <f ca="1">IF(AO$5="",0,IF(AO$5=1,$S27,AN337))</f>
        <v>26152.649999999994</v>
      </c>
      <c r="AP27" s="30">
        <f ca="1">IF(AP$5="",0,IF(AP$5=1,$S27,AO337))</f>
        <v>33416.099999999991</v>
      </c>
      <c r="AQ27" s="30">
        <f ca="1">IF(AQ$5="",0,IF(AQ$5=1,$S27,AP337))</f>
        <v>40911.749999999993</v>
      </c>
      <c r="AR27" s="30">
        <f ca="1">IF(AR$5="",0,IF(AR$5=1,$S27,AQ337))</f>
        <v>48530.25</v>
      </c>
      <c r="AS27" s="30">
        <f ca="1">IF(AS$5="",0,IF(AS$5=1,$S27,AR337))</f>
        <v>56202.75</v>
      </c>
      <c r="AT27" s="30">
        <f ca="1">IF(AT$5="",0,IF(AT$5=1,$S27,AS337))</f>
        <v>63888.75</v>
      </c>
      <c r="AU27" s="30">
        <f ca="1">IF(AU$5="",0,IF(AU$5=1,$S27,AT337))</f>
        <v>71581.5</v>
      </c>
      <c r="AV27" s="30">
        <f ca="1">IF(AV$5="",0,IF(AV$5=1,$S27,AU337))</f>
        <v>79276.5</v>
      </c>
      <c r="AW27" s="30">
        <f ca="1">IF(AW$5="",0,IF(AW$5=1,$S27,AV337))</f>
        <v>86971.5</v>
      </c>
      <c r="AX27" s="30">
        <f ca="1">IF(AX$5="",0,IF(AX$5=1,$S27,AW337))</f>
        <v>94666.5</v>
      </c>
      <c r="AY27" s="30">
        <f ca="1">IF(AY$5="",0,IF(AY$5=1,$S27,AX337))</f>
        <v>102361.5</v>
      </c>
      <c r="AZ27" s="30">
        <f ca="1">IF(AZ$5="",0,IF(AZ$5=1,$S27,AY337))</f>
        <v>110056.5</v>
      </c>
      <c r="BA27" s="30">
        <f ca="1">IF(BA$5="",0,IF(BA$5=1,$S27,AZ337))</f>
        <v>117751.5</v>
      </c>
      <c r="BB27" s="30">
        <f ca="1">IF(BB$5="",0,IF(BB$5=1,$S27,BA337))</f>
        <v>124996.5</v>
      </c>
      <c r="BC27" s="30">
        <f ca="1">IF(BC$5="",0,IF(BC$5=1,$S27,BB337))</f>
        <v>130891.5</v>
      </c>
      <c r="BD27" s="30">
        <f ca="1">IF(BD$5="",0,IF(BD$5=1,$S27,BC337))</f>
        <v>135346.5</v>
      </c>
      <c r="BE27" s="30">
        <f ca="1">IF(BE$5="",0,IF(BE$5=1,$S27,BD337))</f>
        <v>138305.25</v>
      </c>
      <c r="BF27" s="30">
        <f ca="1">IF(BF$5="",0,IF(BF$5=1,$S27,BE337))</f>
        <v>139959</v>
      </c>
      <c r="BG27" s="30">
        <f ca="1">IF(BG$5="",0,IF(BG$5=1,$S27,BF337))</f>
        <v>140843.25</v>
      </c>
      <c r="BH27" s="30">
        <f ca="1">IF(BH$5="",0,IF(BH$5=1,$S27,BG337))</f>
        <v>141277.5</v>
      </c>
      <c r="BI27" s="30">
        <f ca="1">IF(BI$5="",0,IF(BI$5=1,$S27,BH337))</f>
        <v>141477.75</v>
      </c>
      <c r="BJ27" s="30">
        <f ca="1">IF(BJ$5="",0,IF(BJ$5=1,$S27,BI337))</f>
        <v>141554.25</v>
      </c>
      <c r="BK27" s="30">
        <f ca="1">IF(BK$5="",0,IF(BK$5=1,$S27,BJ337))</f>
        <v>141576.75</v>
      </c>
      <c r="BL27" s="30">
        <f ca="1">IF(BL$5="",0,IF(BL$5=1,$S27,BK337))</f>
        <v>141585.75</v>
      </c>
      <c r="BM27" s="30">
        <f ca="1">IF(BM$5="",0,IF(BM$5=1,$S27,BL337))</f>
        <v>141588</v>
      </c>
      <c r="BN27" s="30">
        <f ca="1">IF(BN$5="",0,IF(BN$5=1,$S27,BM337))</f>
        <v>141587.99999999997</v>
      </c>
      <c r="BO27" s="30">
        <f ca="1">IF(BO$5="",0,IF(BO$5=1,$S27,BN337))</f>
        <v>141587.99999999997</v>
      </c>
      <c r="BP27" s="30">
        <f ca="1">IF(BP$5="",0,IF(BP$5=1,$S27,BO337))</f>
        <v>141587.99999999997</v>
      </c>
      <c r="BQ27" s="30">
        <f ca="1">IF(BQ$5="",0,IF(BQ$5=1,$S27,BP337))</f>
        <v>141587.99999999997</v>
      </c>
      <c r="BR27" s="30">
        <f ca="1">IF(BR$5="",0,IF(BR$5=1,$S27,BQ337))</f>
        <v>141587.99999999997</v>
      </c>
      <c r="BS27" s="30">
        <f ca="1">IF(BS$5="",0,IF(BS$5=1,$S27,BR337))</f>
        <v>141587.99999999997</v>
      </c>
      <c r="BT27" s="30">
        <f ca="1">IF(BT$5="",0,IF(BT$5=1,$S27,BS337))</f>
        <v>141587.99999999997</v>
      </c>
      <c r="BU27" s="30">
        <f ca="1">IF(BU$5="",0,IF(BU$5=1,$S27,BT337))</f>
        <v>141587.99999999997</v>
      </c>
      <c r="BV27" s="30">
        <f>IF(BV$5="",0,IF(BV$5=1,$S27,BU337))</f>
        <v>0</v>
      </c>
      <c r="BW27" s="30">
        <f>IF(BW$5="",0,IF(BW$5=1,$S27,BV337))</f>
        <v>0</v>
      </c>
      <c r="BX27" s="30">
        <f>IF(BX$5="",0,IF(BX$5=1,$S27,BW337))</f>
        <v>0</v>
      </c>
      <c r="BY27" s="30">
        <f>IF(BY$5="",0,IF(BY$5=1,$S27,BX337))</f>
        <v>0</v>
      </c>
      <c r="BZ27" s="30">
        <f>IF(BZ$5="",0,IF(BZ$5=1,$S27,BY337))</f>
        <v>0</v>
      </c>
      <c r="CA27" s="30">
        <f>IF(CA$5="",0,IF(CA$5=1,$S27,BZ337))</f>
        <v>0</v>
      </c>
      <c r="CB27" s="30">
        <f>IF(CB$5="",0,IF(CB$5=1,$S27,CA337))</f>
        <v>0</v>
      </c>
      <c r="CC27" s="30">
        <f>IF(CC$5="",0,IF(CC$5=1,$S27,CB337))</f>
        <v>0</v>
      </c>
      <c r="CD27" s="30">
        <f>IF(CD$5="",0,IF(CD$5=1,$S27,CC337))</f>
        <v>0</v>
      </c>
      <c r="CE27" s="30">
        <f>IF(CE$5="",0,IF(CE$5=1,$S27,CD337))</f>
        <v>0</v>
      </c>
      <c r="CF27" s="30">
        <f>IF(CF$5="",0,IF(CF$5=1,$S27,CE337))</f>
        <v>0</v>
      </c>
      <c r="CG27" s="30">
        <f>IF(CG$5="",0,IF(CG$5=1,$S27,CF337))</f>
        <v>0</v>
      </c>
      <c r="CH27" s="30">
        <f>IF(CH$5="",0,IF(CH$5=1,$S27,CG337))</f>
        <v>0</v>
      </c>
      <c r="CI27" s="30">
        <f>IF(CI$5="",0,IF(CI$5=1,$S27,CH337))</f>
        <v>0</v>
      </c>
      <c r="CJ27" s="30">
        <f>IF(CJ$5="",0,IF(CJ$5=1,$S27,CI337))</f>
        <v>0</v>
      </c>
      <c r="CK27" s="30">
        <f>IF(CK$5="",0,IF(CK$5=1,$S27,CJ337))</f>
        <v>0</v>
      </c>
      <c r="CL27" s="30">
        <f>IF(CL$5="",0,IF(CL$5=1,$S27,CK337))</f>
        <v>0</v>
      </c>
      <c r="CM27" s="30">
        <f>IF(CM$5="",0,IF(CM$5=1,$S27,CL337))</f>
        <v>0</v>
      </c>
      <c r="CN27" s="30">
        <f>IF(CN$5="",0,IF(CN$5=1,$S27,CM337))</f>
        <v>0</v>
      </c>
      <c r="CO27" s="30">
        <f>IF(CO$5="",0,IF(CO$5=1,$S27,CN337))</f>
        <v>0</v>
      </c>
      <c r="CP27" s="30">
        <f>IF(CP$5="",0,IF(CP$5=1,$S27,CO337))</f>
        <v>0</v>
      </c>
      <c r="CQ27" s="30">
        <f>IF(CQ$5="",0,IF(CQ$5=1,$S27,CP337))</f>
        <v>0</v>
      </c>
      <c r="CR27" s="30">
        <f>IF(CR$5="",0,IF(CR$5=1,$S27,CQ337))</f>
        <v>0</v>
      </c>
      <c r="CS27" s="30">
        <f>IF(CS$5="",0,IF(CS$5=1,$S27,CR337))</f>
        <v>0</v>
      </c>
      <c r="CT27" s="30">
        <f>IF(CT$5="",0,IF(CT$5=1,$S27,CS337))</f>
        <v>0</v>
      </c>
    </row>
    <row r="28" spans="1:98" s="27" customFormat="1" ht="12" x14ac:dyDescent="0.25">
      <c r="A28" s="26">
        <f>ROW()</f>
        <v>28</v>
      </c>
      <c r="B28" s="82"/>
      <c r="C28" s="142"/>
      <c r="E28" s="24"/>
      <c r="F28" s="66" t="str">
        <f t="shared" si="17"/>
        <v>АКТИВЫ</v>
      </c>
      <c r="G28" s="66" t="str">
        <f t="shared" si="16"/>
        <v>Запасы СиМ</v>
      </c>
      <c r="H28" s="66" t="str">
        <f t="shared" si="18"/>
        <v>Цех-1</v>
      </c>
      <c r="I28" s="27" t="str">
        <f>BP!$F$29</f>
        <v>ЭлЭн</v>
      </c>
      <c r="P28" s="30"/>
      <c r="R28" s="24"/>
      <c r="S28" s="93"/>
      <c r="V28" s="85"/>
      <c r="W28" s="29"/>
      <c r="Z28" s="30">
        <f>IF(Z$5="",0,IF(Z$5=1,$S28,Y338))</f>
        <v>0</v>
      </c>
      <c r="AA28" s="30">
        <f ca="1">IF(AA$5="",0,IF(AA$5=1,$S28,Z338))</f>
        <v>0</v>
      </c>
      <c r="AB28" s="30">
        <f ca="1">IF(AB$5="",0,IF(AB$5=1,$S28,AA338))</f>
        <v>0</v>
      </c>
      <c r="AC28" s="30">
        <f ca="1">IF(AC$5="",0,IF(AC$5=1,$S28,AB338))</f>
        <v>0</v>
      </c>
      <c r="AD28" s="30">
        <f ca="1">IF(AD$5="",0,IF(AD$5=1,$S28,AC338))</f>
        <v>0</v>
      </c>
      <c r="AE28" s="30">
        <f ca="1">IF(AE$5="",0,IF(AE$5=1,$S28,AD338))</f>
        <v>107.33333333333333</v>
      </c>
      <c r="AF28" s="30">
        <f ca="1">IF(AF$5="",0,IF(AF$5=1,$S28,AE338))</f>
        <v>429.33333333333331</v>
      </c>
      <c r="AG28" s="30">
        <f ca="1">IF(AG$5="",0,IF(AG$5=1,$S28,AF338))</f>
        <v>772.8</v>
      </c>
      <c r="AH28" s="30">
        <f ca="1">IF(AH$5="",0,IF(AH$5=1,$S28,AG338))</f>
        <v>1129.6833333333334</v>
      </c>
      <c r="AI28" s="30">
        <f ca="1">IF(AI$5="",0,IF(AI$5=1,$S28,AH338))</f>
        <v>1440.9499999999998</v>
      </c>
      <c r="AJ28" s="30">
        <f ca="1">IF(AJ$5="",0,IF(AJ$5=1,$S28,AI338))</f>
        <v>1892.823333333333</v>
      </c>
      <c r="AK28" s="30">
        <f ca="1">IF(AK$5="",0,IF(AK$5=1,$S28,AJ338))</f>
        <v>3073.4900000000002</v>
      </c>
      <c r="AL28" s="30">
        <f ca="1">IF(AL$5="",0,IF(AL$5=1,$S28,AK338))</f>
        <v>5061.3033333333333</v>
      </c>
      <c r="AM28" s="30">
        <f ca="1">IF(AM$5="",0,IF(AM$5=1,$S28,AL338))</f>
        <v>7915.0283333333318</v>
      </c>
      <c r="AN28" s="30">
        <f ca="1">IF(AN$5="",0,IF(AN$5=1,$S28,AM338))</f>
        <v>11530.283333333333</v>
      </c>
      <c r="AO28" s="30">
        <f ca="1">IF(AO$5="",0,IF(AO$5=1,$S28,AN338))</f>
        <v>15594.728333333333</v>
      </c>
      <c r="AP28" s="30">
        <f ca="1">IF(AP$5="",0,IF(AP$5=1,$S28,AO338))</f>
        <v>19925.896666666667</v>
      </c>
      <c r="AQ28" s="30">
        <f ca="1">IF(AQ$5="",0,IF(AQ$5=1,$S28,AP338))</f>
        <v>24395.524999999998</v>
      </c>
      <c r="AR28" s="30">
        <f ca="1">IF(AR$5="",0,IF(AR$5=1,$S28,AQ338))</f>
        <v>28938.408333333336</v>
      </c>
      <c r="AS28" s="30">
        <f ca="1">IF(AS$5="",0,IF(AS$5=1,$S28,AR338))</f>
        <v>33513.491666666661</v>
      </c>
      <c r="AT28" s="30">
        <f ca="1">IF(AT$5="",0,IF(AT$5=1,$S28,AS338))</f>
        <v>38096.625000000007</v>
      </c>
      <c r="AU28" s="30">
        <f ca="1">IF(AU$5="",0,IF(AU$5=1,$S28,AT338))</f>
        <v>42683.78333333334</v>
      </c>
      <c r="AV28" s="30">
        <f ca="1">IF(AV$5="",0,IF(AV$5=1,$S28,AU338))</f>
        <v>47272.283333333347</v>
      </c>
      <c r="AW28" s="30">
        <f ca="1">IF(AW$5="",0,IF(AW$5=1,$S28,AV338))</f>
        <v>51860.783333333347</v>
      </c>
      <c r="AX28" s="30">
        <f ca="1">IF(AX$5="",0,IF(AX$5=1,$S28,AW338))</f>
        <v>56449.283333333347</v>
      </c>
      <c r="AY28" s="30">
        <f ca="1">IF(AY$5="",0,IF(AY$5=1,$S28,AX338))</f>
        <v>61037.783333333347</v>
      </c>
      <c r="AZ28" s="30">
        <f ca="1">IF(AZ$5="",0,IF(AZ$5=1,$S28,AY338))</f>
        <v>65626.283333333355</v>
      </c>
      <c r="BA28" s="30">
        <f ca="1">IF(BA$5="",0,IF(BA$5=1,$S28,AZ338))</f>
        <v>70214.783333333355</v>
      </c>
      <c r="BB28" s="30">
        <f ca="1">IF(BB$5="",0,IF(BB$5=1,$S28,BA338))</f>
        <v>74534.950000000012</v>
      </c>
      <c r="BC28" s="30">
        <f ca="1">IF(BC$5="",0,IF(BC$5=1,$S28,BB338))</f>
        <v>78050.116666666683</v>
      </c>
      <c r="BD28" s="30">
        <f ca="1">IF(BD$5="",0,IF(BD$5=1,$S28,BC338))</f>
        <v>80706.616666666669</v>
      </c>
      <c r="BE28" s="30">
        <f ca="1">IF(BE$5="",0,IF(BE$5=1,$S28,BD338))</f>
        <v>82470.908333333369</v>
      </c>
      <c r="BF28" s="30">
        <f ca="1">IF(BF$5="",0,IF(BF$5=1,$S28,BE338))</f>
        <v>83457.033333333369</v>
      </c>
      <c r="BG28" s="30">
        <f ca="1">IF(BG$5="",0,IF(BG$5=1,$S28,BF338))</f>
        <v>83984.308333333378</v>
      </c>
      <c r="BH28" s="30">
        <f ca="1">IF(BH$5="",0,IF(BH$5=1,$S28,BG338))</f>
        <v>84243.250000000044</v>
      </c>
      <c r="BI28" s="30">
        <f ca="1">IF(BI$5="",0,IF(BI$5=1,$S28,BH338))</f>
        <v>84362.658333333384</v>
      </c>
      <c r="BJ28" s="30">
        <f ca="1">IF(BJ$5="",0,IF(BJ$5=1,$S28,BI338))</f>
        <v>84408.275000000052</v>
      </c>
      <c r="BK28" s="30">
        <f ca="1">IF(BK$5="",0,IF(BK$5=1,$S28,BJ338))</f>
        <v>84421.691666666738</v>
      </c>
      <c r="BL28" s="30">
        <f ca="1">IF(BL$5="",0,IF(BL$5=1,$S28,BK338))</f>
        <v>84427.058333333393</v>
      </c>
      <c r="BM28" s="30">
        <f ca="1">IF(BM$5="",0,IF(BM$5=1,$S28,BL338))</f>
        <v>84428.400000000081</v>
      </c>
      <c r="BN28" s="30">
        <f ca="1">IF(BN$5="",0,IF(BN$5=1,$S28,BM338))</f>
        <v>84428.400000000096</v>
      </c>
      <c r="BO28" s="30">
        <f ca="1">IF(BO$5="",0,IF(BO$5=1,$S28,BN338))</f>
        <v>84428.400000000096</v>
      </c>
      <c r="BP28" s="30">
        <f ca="1">IF(BP$5="",0,IF(BP$5=1,$S28,BO338))</f>
        <v>84428.400000000096</v>
      </c>
      <c r="BQ28" s="30">
        <f ca="1">IF(BQ$5="",0,IF(BQ$5=1,$S28,BP338))</f>
        <v>84428.400000000096</v>
      </c>
      <c r="BR28" s="30">
        <f ca="1">IF(BR$5="",0,IF(BR$5=1,$S28,BQ338))</f>
        <v>84428.400000000096</v>
      </c>
      <c r="BS28" s="30">
        <f ca="1">IF(BS$5="",0,IF(BS$5=1,$S28,BR338))</f>
        <v>84428.400000000096</v>
      </c>
      <c r="BT28" s="30">
        <f ca="1">IF(BT$5="",0,IF(BT$5=1,$S28,BS338))</f>
        <v>84428.400000000096</v>
      </c>
      <c r="BU28" s="30">
        <f ca="1">IF(BU$5="",0,IF(BU$5=1,$S28,BT338))</f>
        <v>84428.400000000096</v>
      </c>
      <c r="BV28" s="30">
        <f>IF(BV$5="",0,IF(BV$5=1,$S28,BU338))</f>
        <v>0</v>
      </c>
      <c r="BW28" s="30">
        <f>IF(BW$5="",0,IF(BW$5=1,$S28,BV338))</f>
        <v>0</v>
      </c>
      <c r="BX28" s="30">
        <f>IF(BX$5="",0,IF(BX$5=1,$S28,BW338))</f>
        <v>0</v>
      </c>
      <c r="BY28" s="30">
        <f>IF(BY$5="",0,IF(BY$5=1,$S28,BX338))</f>
        <v>0</v>
      </c>
      <c r="BZ28" s="30">
        <f>IF(BZ$5="",0,IF(BZ$5=1,$S28,BY338))</f>
        <v>0</v>
      </c>
      <c r="CA28" s="30">
        <f>IF(CA$5="",0,IF(CA$5=1,$S28,BZ338))</f>
        <v>0</v>
      </c>
      <c r="CB28" s="30">
        <f>IF(CB$5="",0,IF(CB$5=1,$S28,CA338))</f>
        <v>0</v>
      </c>
      <c r="CC28" s="30">
        <f>IF(CC$5="",0,IF(CC$5=1,$S28,CB338))</f>
        <v>0</v>
      </c>
      <c r="CD28" s="30">
        <f>IF(CD$5="",0,IF(CD$5=1,$S28,CC338))</f>
        <v>0</v>
      </c>
      <c r="CE28" s="30">
        <f>IF(CE$5="",0,IF(CE$5=1,$S28,CD338))</f>
        <v>0</v>
      </c>
      <c r="CF28" s="30">
        <f>IF(CF$5="",0,IF(CF$5=1,$S28,CE338))</f>
        <v>0</v>
      </c>
      <c r="CG28" s="30">
        <f>IF(CG$5="",0,IF(CG$5=1,$S28,CF338))</f>
        <v>0</v>
      </c>
      <c r="CH28" s="30">
        <f>IF(CH$5="",0,IF(CH$5=1,$S28,CG338))</f>
        <v>0</v>
      </c>
      <c r="CI28" s="30">
        <f>IF(CI$5="",0,IF(CI$5=1,$S28,CH338))</f>
        <v>0</v>
      </c>
      <c r="CJ28" s="30">
        <f>IF(CJ$5="",0,IF(CJ$5=1,$S28,CI338))</f>
        <v>0</v>
      </c>
      <c r="CK28" s="30">
        <f>IF(CK$5="",0,IF(CK$5=1,$S28,CJ338))</f>
        <v>0</v>
      </c>
      <c r="CL28" s="30">
        <f>IF(CL$5="",0,IF(CL$5=1,$S28,CK338))</f>
        <v>0</v>
      </c>
      <c r="CM28" s="30">
        <f>IF(CM$5="",0,IF(CM$5=1,$S28,CL338))</f>
        <v>0</v>
      </c>
      <c r="CN28" s="30">
        <f>IF(CN$5="",0,IF(CN$5=1,$S28,CM338))</f>
        <v>0</v>
      </c>
      <c r="CO28" s="30">
        <f>IF(CO$5="",0,IF(CO$5=1,$S28,CN338))</f>
        <v>0</v>
      </c>
      <c r="CP28" s="30">
        <f>IF(CP$5="",0,IF(CP$5=1,$S28,CO338))</f>
        <v>0</v>
      </c>
      <c r="CQ28" s="30">
        <f>IF(CQ$5="",0,IF(CQ$5=1,$S28,CP338))</f>
        <v>0</v>
      </c>
      <c r="CR28" s="30">
        <f>IF(CR$5="",0,IF(CR$5=1,$S28,CQ338))</f>
        <v>0</v>
      </c>
      <c r="CS28" s="30">
        <f>IF(CS$5="",0,IF(CS$5=1,$S28,CR338))</f>
        <v>0</v>
      </c>
      <c r="CT28" s="30">
        <f>IF(CT$5="",0,IF(CT$5=1,$S28,CS338))</f>
        <v>0</v>
      </c>
    </row>
    <row r="29" spans="1:98" s="2" customFormat="1" ht="12" x14ac:dyDescent="0.25">
      <c r="A29" s="11">
        <f>ROW()</f>
        <v>29</v>
      </c>
      <c r="B29" s="100"/>
      <c r="C29" s="142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$F$319</f>
        <v>АКТИВЫ</v>
      </c>
      <c r="G30" s="66" t="str">
        <f t="shared" si="16"/>
        <v>Запасы СиМ</v>
      </c>
      <c r="H30" s="31" t="str">
        <f>BP!$F$24</f>
        <v>Вн.пр-во</v>
      </c>
      <c r="P30" s="30"/>
      <c r="R30" s="24"/>
      <c r="S30" s="30"/>
      <c r="V30" s="85"/>
      <c r="W30" s="29"/>
      <c r="Z30" s="30">
        <f>SUM(Z31:Z37)</f>
        <v>0</v>
      </c>
      <c r="AA30" s="30">
        <f t="shared" ref="AA30:CL30" ca="1" si="19">SUM(AA31:AA37)</f>
        <v>0</v>
      </c>
      <c r="AB30" s="30">
        <f t="shared" ca="1" si="19"/>
        <v>0</v>
      </c>
      <c r="AC30" s="30">
        <f t="shared" ca="1" si="19"/>
        <v>0</v>
      </c>
      <c r="AD30" s="30">
        <f t="shared" ca="1" si="19"/>
        <v>0</v>
      </c>
      <c r="AE30" s="30">
        <f t="shared" ca="1" si="19"/>
        <v>0</v>
      </c>
      <c r="AF30" s="30">
        <f t="shared" ca="1" si="19"/>
        <v>11387.333333333334</v>
      </c>
      <c r="AG30" s="30">
        <f t="shared" ca="1" si="19"/>
        <v>62336.666666666664</v>
      </c>
      <c r="AH30" s="30">
        <f t="shared" ca="1" si="19"/>
        <v>149138.13333333333</v>
      </c>
      <c r="AI30" s="30">
        <f t="shared" ca="1" si="19"/>
        <v>240720.48333333334</v>
      </c>
      <c r="AJ30" s="30">
        <f t="shared" ca="1" si="19"/>
        <v>329561.63333333336</v>
      </c>
      <c r="AK30" s="30">
        <f t="shared" ca="1" si="19"/>
        <v>426185.5733333333</v>
      </c>
      <c r="AL30" s="30">
        <f t="shared" ca="1" si="19"/>
        <v>622120.91333333333</v>
      </c>
      <c r="AM30" s="30">
        <f t="shared" ca="1" si="19"/>
        <v>1017674.9933333333</v>
      </c>
      <c r="AN30" s="30">
        <f t="shared" ca="1" si="19"/>
        <v>1631337.1316666668</v>
      </c>
      <c r="AO30" s="30">
        <f t="shared" ca="1" si="19"/>
        <v>2461224.2116666664</v>
      </c>
      <c r="AP30" s="30">
        <f t="shared" ca="1" si="19"/>
        <v>3457873.4116666666</v>
      </c>
      <c r="AQ30" s="30">
        <f t="shared" ca="1" si="19"/>
        <v>4553075.125</v>
      </c>
      <c r="AR30" s="30">
        <f t="shared" ca="1" si="19"/>
        <v>5704683.0216666665</v>
      </c>
      <c r="AS30" s="30">
        <f t="shared" ca="1" si="19"/>
        <v>6885718.4333333336</v>
      </c>
      <c r="AT30" s="30">
        <f t="shared" ca="1" si="19"/>
        <v>8081627.4000000004</v>
      </c>
      <c r="AU30" s="30">
        <f t="shared" ca="1" si="19"/>
        <v>9283426.6166666672</v>
      </c>
      <c r="AV30" s="30">
        <f t="shared" ca="1" si="19"/>
        <v>10486911.908333333</v>
      </c>
      <c r="AW30" s="30">
        <f t="shared" ca="1" si="19"/>
        <v>11691169.066666666</v>
      </c>
      <c r="AX30" s="30">
        <f t="shared" ca="1" si="19"/>
        <v>12895636.066666666</v>
      </c>
      <c r="AY30" s="30">
        <f t="shared" ca="1" si="19"/>
        <v>14100103.066666666</v>
      </c>
      <c r="AZ30" s="30">
        <f t="shared" ca="1" si="19"/>
        <v>15304570.066666666</v>
      </c>
      <c r="BA30" s="30">
        <f t="shared" ca="1" si="19"/>
        <v>16509037.066666666</v>
      </c>
      <c r="BB30" s="30">
        <f t="shared" ca="1" si="19"/>
        <v>17713504.066666666</v>
      </c>
      <c r="BC30" s="30">
        <f t="shared" ca="1" si="19"/>
        <v>18889502.733333334</v>
      </c>
      <c r="BD30" s="30">
        <f t="shared" ca="1" si="19"/>
        <v>19938128.066666666</v>
      </c>
      <c r="BE30" s="30">
        <f t="shared" ca="1" si="19"/>
        <v>20769749.733333334</v>
      </c>
      <c r="BF30" s="30">
        <f t="shared" ca="1" si="19"/>
        <v>21372415.524999999</v>
      </c>
      <c r="BG30" s="30">
        <f t="shared" ca="1" si="19"/>
        <v>21752978.441666666</v>
      </c>
      <c r="BH30" s="30">
        <f t="shared" ca="1" si="19"/>
        <v>21963152.341666665</v>
      </c>
      <c r="BI30" s="30">
        <f t="shared" ca="1" si="19"/>
        <v>22073092.058333334</v>
      </c>
      <c r="BJ30" s="30">
        <f t="shared" ca="1" si="19"/>
        <v>22126259.908333335</v>
      </c>
      <c r="BK30" s="30">
        <f t="shared" ca="1" si="19"/>
        <v>22149775.433333334</v>
      </c>
      <c r="BL30" s="30">
        <f t="shared" ca="1" si="19"/>
        <v>22158333.466666665</v>
      </c>
      <c r="BM30" s="30">
        <f t="shared" ca="1" si="19"/>
        <v>22161001.25</v>
      </c>
      <c r="BN30" s="30">
        <f t="shared" ca="1" si="19"/>
        <v>22161982.958333332</v>
      </c>
      <c r="BO30" s="30">
        <f t="shared" ca="1" si="19"/>
        <v>22162192.800000001</v>
      </c>
      <c r="BP30" s="30">
        <f t="shared" ca="1" si="19"/>
        <v>22162192.800000001</v>
      </c>
      <c r="BQ30" s="30">
        <f t="shared" ca="1" si="19"/>
        <v>22162192.800000001</v>
      </c>
      <c r="BR30" s="30">
        <f t="shared" ca="1" si="19"/>
        <v>22162192.800000001</v>
      </c>
      <c r="BS30" s="30">
        <f t="shared" ca="1" si="19"/>
        <v>22162192.800000001</v>
      </c>
      <c r="BT30" s="30">
        <f t="shared" ca="1" si="19"/>
        <v>22162192.800000001</v>
      </c>
      <c r="BU30" s="30">
        <f t="shared" ca="1" si="19"/>
        <v>22162192.800000001</v>
      </c>
      <c r="BV30" s="30">
        <f t="shared" si="19"/>
        <v>0</v>
      </c>
      <c r="BW30" s="30">
        <f t="shared" si="19"/>
        <v>0</v>
      </c>
      <c r="BX30" s="30">
        <f t="shared" si="19"/>
        <v>0</v>
      </c>
      <c r="BY30" s="30">
        <f t="shared" si="19"/>
        <v>0</v>
      </c>
      <c r="BZ30" s="30">
        <f t="shared" si="19"/>
        <v>0</v>
      </c>
      <c r="CA30" s="30">
        <f t="shared" si="19"/>
        <v>0</v>
      </c>
      <c r="CB30" s="30">
        <f t="shared" si="19"/>
        <v>0</v>
      </c>
      <c r="CC30" s="30">
        <f t="shared" si="19"/>
        <v>0</v>
      </c>
      <c r="CD30" s="30">
        <f t="shared" si="19"/>
        <v>0</v>
      </c>
      <c r="CE30" s="30">
        <f t="shared" si="19"/>
        <v>0</v>
      </c>
      <c r="CF30" s="30">
        <f t="shared" si="19"/>
        <v>0</v>
      </c>
      <c r="CG30" s="30">
        <f t="shared" si="19"/>
        <v>0</v>
      </c>
      <c r="CH30" s="30">
        <f t="shared" si="19"/>
        <v>0</v>
      </c>
      <c r="CI30" s="30">
        <f t="shared" si="19"/>
        <v>0</v>
      </c>
      <c r="CJ30" s="30">
        <f t="shared" si="19"/>
        <v>0</v>
      </c>
      <c r="CK30" s="30">
        <f t="shared" si="19"/>
        <v>0</v>
      </c>
      <c r="CL30" s="30">
        <f t="shared" si="19"/>
        <v>0</v>
      </c>
      <c r="CM30" s="30">
        <f t="shared" ref="CM30:CT30" si="20">SUM(CM31:CM37)</f>
        <v>0</v>
      </c>
      <c r="CN30" s="30">
        <f t="shared" si="20"/>
        <v>0</v>
      </c>
      <c r="CO30" s="30">
        <f t="shared" si="20"/>
        <v>0</v>
      </c>
      <c r="CP30" s="30">
        <f t="shared" si="20"/>
        <v>0</v>
      </c>
      <c r="CQ30" s="30">
        <f t="shared" si="20"/>
        <v>0</v>
      </c>
      <c r="CR30" s="30">
        <f t="shared" si="20"/>
        <v>0</v>
      </c>
      <c r="CS30" s="30">
        <f t="shared" si="20"/>
        <v>0</v>
      </c>
      <c r="CT30" s="30">
        <f t="shared" si="20"/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>$F$319</f>
        <v>АКТИВЫ</v>
      </c>
      <c r="G31" s="66" t="str">
        <f t="shared" si="16"/>
        <v>Запасы СиМ</v>
      </c>
      <c r="H31" s="66" t="str">
        <f>$H$340</f>
        <v>Вн.пр-во</v>
      </c>
      <c r="I31" s="27" t="str">
        <f>BP!$F$21</f>
        <v>Основа</v>
      </c>
      <c r="P31" s="30"/>
      <c r="R31" s="24"/>
      <c r="S31" s="93"/>
      <c r="V31" s="85"/>
      <c r="W31" s="29"/>
      <c r="Z31" s="30">
        <f>IF(Z$5="",0,IF(Z$5=1,$S31,Y341))</f>
        <v>0</v>
      </c>
      <c r="AA31" s="30">
        <f ca="1">IF(AA$5="",0,IF(AA$5=1,$S31,Z341))</f>
        <v>0</v>
      </c>
      <c r="AB31" s="30">
        <f ca="1">IF(AB$5="",0,IF(AB$5=1,$S31,AA341))</f>
        <v>0</v>
      </c>
      <c r="AC31" s="30">
        <f ca="1">IF(AC$5="",0,IF(AC$5=1,$S31,AB341))</f>
        <v>0</v>
      </c>
      <c r="AD31" s="30">
        <f ca="1">IF(AD$5="",0,IF(AD$5=1,$S31,AC341))</f>
        <v>0</v>
      </c>
      <c r="AE31" s="30">
        <f ca="1">IF(AE$5="",0,IF(AE$5=1,$S31,AD341))</f>
        <v>0</v>
      </c>
      <c r="AF31" s="30">
        <f ca="1">IF(AF$5="",0,IF(AF$5=1,$S31,AE341))</f>
        <v>3500</v>
      </c>
      <c r="AG31" s="30">
        <f ca="1">IF(AG$5="",0,IF(AG$5=1,$S31,AF341))</f>
        <v>17500</v>
      </c>
      <c r="AH31" s="30">
        <f ca="1">IF(AH$5="",0,IF(AH$5=1,$S31,AG341))</f>
        <v>39200</v>
      </c>
      <c r="AI31" s="30">
        <f ca="1">IF(AI$5="",0,IF(AI$5=1,$S31,AH341))</f>
        <v>62037.5</v>
      </c>
      <c r="AJ31" s="30">
        <f ca="1">IF(AJ$5="",0,IF(AJ$5=1,$S31,AI341))</f>
        <v>83825</v>
      </c>
      <c r="AK31" s="30">
        <f ca="1">IF(AK$5="",0,IF(AK$5=1,$S31,AJ341))</f>
        <v>108710</v>
      </c>
      <c r="AL31" s="30">
        <f ca="1">IF(AL$5="",0,IF(AL$5=1,$S31,AK341))</f>
        <v>161945</v>
      </c>
      <c r="AM31" s="30">
        <f ca="1">IF(AM$5="",0,IF(AM$5=1,$S31,AL341))</f>
        <v>265265</v>
      </c>
      <c r="AN31" s="30">
        <f ca="1">IF(AN$5="",0,IF(AN$5=1,$S31,AM341))</f>
        <v>423141.25</v>
      </c>
      <c r="AO31" s="30">
        <f ca="1">IF(AO$5="",0,IF(AO$5=1,$S31,AN341))</f>
        <v>634086.25</v>
      </c>
      <c r="AP31" s="30">
        <f ca="1">IF(AP$5="",0,IF(AP$5=1,$S31,AO341))</f>
        <v>884511.25</v>
      </c>
      <c r="AQ31" s="30">
        <f ca="1">IF(AQ$5="",0,IF(AQ$5=1,$S31,AP341))</f>
        <v>1158281.25</v>
      </c>
      <c r="AR31" s="30">
        <f ca="1">IF(AR$5="",0,IF(AR$5=1,$S31,AQ341))</f>
        <v>1445263.75</v>
      </c>
      <c r="AS31" s="30">
        <f ca="1">IF(AS$5="",0,IF(AS$5=1,$S31,AR341))</f>
        <v>1739150</v>
      </c>
      <c r="AT31" s="30">
        <f ca="1">IF(AT$5="",0,IF(AT$5=1,$S31,AS341))</f>
        <v>2036475</v>
      </c>
      <c r="AU31" s="30">
        <f ca="1">IF(AU$5="",0,IF(AU$5=1,$S31,AT341))</f>
        <v>2335112.5</v>
      </c>
      <c r="AV31" s="30">
        <f ca="1">IF(AV$5="",0,IF(AV$5=1,$S31,AU341))</f>
        <v>2634143.75</v>
      </c>
      <c r="AW31" s="30">
        <f ca="1">IF(AW$5="",0,IF(AW$5=1,$S31,AV341))</f>
        <v>2933350</v>
      </c>
      <c r="AX31" s="30">
        <f ca="1">IF(AX$5="",0,IF(AX$5=1,$S31,AW341))</f>
        <v>3232600</v>
      </c>
      <c r="AY31" s="30">
        <f ca="1">IF(AY$5="",0,IF(AY$5=1,$S31,AX341))</f>
        <v>3531850</v>
      </c>
      <c r="AZ31" s="30">
        <f ca="1">IF(AZ$5="",0,IF(AZ$5=1,$S31,AY341))</f>
        <v>3831100</v>
      </c>
      <c r="BA31" s="30">
        <f ca="1">IF(BA$5="",0,IF(BA$5=1,$S31,AZ341))</f>
        <v>4130350</v>
      </c>
      <c r="BB31" s="30">
        <f ca="1">IF(BB$5="",0,IF(BB$5=1,$S31,BA341))</f>
        <v>4429600</v>
      </c>
      <c r="BC31" s="30">
        <f ca="1">IF(BC$5="",0,IF(BC$5=1,$S31,BB341))</f>
        <v>4720100</v>
      </c>
      <c r="BD31" s="30">
        <f ca="1">IF(BD$5="",0,IF(BD$5=1,$S31,BC341))</f>
        <v>4975600</v>
      </c>
      <c r="BE31" s="30">
        <f ca="1">IF(BE$5="",0,IF(BE$5=1,$S31,BD341))</f>
        <v>5176850</v>
      </c>
      <c r="BF31" s="30">
        <f ca="1">IF(BF$5="",0,IF(BF$5=1,$S31,BE341))</f>
        <v>5321006.25</v>
      </c>
      <c r="BG31" s="30">
        <f ca="1">IF(BG$5="",0,IF(BG$5=1,$S31,BF341))</f>
        <v>5410693.75</v>
      </c>
      <c r="BH31" s="30">
        <f ca="1">IF(BH$5="",0,IF(BH$5=1,$S31,BG341))</f>
        <v>5460043.75</v>
      </c>
      <c r="BI31" s="30">
        <f ca="1">IF(BI$5="",0,IF(BI$5=1,$S31,BH341))</f>
        <v>5485681.25</v>
      </c>
      <c r="BJ31" s="30">
        <f ca="1">IF(BJ$5="",0,IF(BJ$5=1,$S31,BI341))</f>
        <v>5498018.75</v>
      </c>
      <c r="BK31" s="30">
        <f ca="1">IF(BK$5="",0,IF(BK$5=1,$S31,BJ341))</f>
        <v>5503400</v>
      </c>
      <c r="BL31" s="30">
        <f ca="1">IF(BL$5="",0,IF(BL$5=1,$S31,BK341))</f>
        <v>5505325</v>
      </c>
      <c r="BM31" s="30">
        <f ca="1">IF(BM$5="",0,IF(BM$5=1,$S31,BL341))</f>
        <v>5505937.5</v>
      </c>
      <c r="BN31" s="30">
        <f ca="1">IF(BN$5="",0,IF(BN$5=1,$S31,BM341))</f>
        <v>5506156.25</v>
      </c>
      <c r="BO31" s="30">
        <f ca="1">IF(BO$5="",0,IF(BO$5=1,$S31,BN341))</f>
        <v>5506200</v>
      </c>
      <c r="BP31" s="30">
        <f ca="1">IF(BP$5="",0,IF(BP$5=1,$S31,BO341))</f>
        <v>5506200</v>
      </c>
      <c r="BQ31" s="30">
        <f ca="1">IF(BQ$5="",0,IF(BQ$5=1,$S31,BP341))</f>
        <v>5506200</v>
      </c>
      <c r="BR31" s="30">
        <f ca="1">IF(BR$5="",0,IF(BR$5=1,$S31,BQ341))</f>
        <v>5506200</v>
      </c>
      <c r="BS31" s="30">
        <f ca="1">IF(BS$5="",0,IF(BS$5=1,$S31,BR341))</f>
        <v>5506200</v>
      </c>
      <c r="BT31" s="30">
        <f ca="1">IF(BT$5="",0,IF(BT$5=1,$S31,BS341))</f>
        <v>5506200</v>
      </c>
      <c r="BU31" s="30">
        <f ca="1">IF(BU$5="",0,IF(BU$5=1,$S31,BT341))</f>
        <v>5506200</v>
      </c>
      <c r="BV31" s="30">
        <f>IF(BV$5="",0,IF(BV$5=1,$S31,BU341))</f>
        <v>0</v>
      </c>
      <c r="BW31" s="30">
        <f>IF(BW$5="",0,IF(BW$5=1,$S31,BV341))</f>
        <v>0</v>
      </c>
      <c r="BX31" s="30">
        <f>IF(BX$5="",0,IF(BX$5=1,$S31,BW341))</f>
        <v>0</v>
      </c>
      <c r="BY31" s="30">
        <f>IF(BY$5="",0,IF(BY$5=1,$S31,BX341))</f>
        <v>0</v>
      </c>
      <c r="BZ31" s="30">
        <f>IF(BZ$5="",0,IF(BZ$5=1,$S31,BY341))</f>
        <v>0</v>
      </c>
      <c r="CA31" s="30">
        <f>IF(CA$5="",0,IF(CA$5=1,$S31,BZ341))</f>
        <v>0</v>
      </c>
      <c r="CB31" s="30">
        <f>IF(CB$5="",0,IF(CB$5=1,$S31,CA341))</f>
        <v>0</v>
      </c>
      <c r="CC31" s="30">
        <f>IF(CC$5="",0,IF(CC$5=1,$S31,CB341))</f>
        <v>0</v>
      </c>
      <c r="CD31" s="30">
        <f>IF(CD$5="",0,IF(CD$5=1,$S31,CC341))</f>
        <v>0</v>
      </c>
      <c r="CE31" s="30">
        <f>IF(CE$5="",0,IF(CE$5=1,$S31,CD341))</f>
        <v>0</v>
      </c>
      <c r="CF31" s="30">
        <f>IF(CF$5="",0,IF(CF$5=1,$S31,CE341))</f>
        <v>0</v>
      </c>
      <c r="CG31" s="30">
        <f>IF(CG$5="",0,IF(CG$5=1,$S31,CF341))</f>
        <v>0</v>
      </c>
      <c r="CH31" s="30">
        <f>IF(CH$5="",0,IF(CH$5=1,$S31,CG341))</f>
        <v>0</v>
      </c>
      <c r="CI31" s="30">
        <f>IF(CI$5="",0,IF(CI$5=1,$S31,CH341))</f>
        <v>0</v>
      </c>
      <c r="CJ31" s="30">
        <f>IF(CJ$5="",0,IF(CJ$5=1,$S31,CI341))</f>
        <v>0</v>
      </c>
      <c r="CK31" s="30">
        <f>IF(CK$5="",0,IF(CK$5=1,$S31,CJ341))</f>
        <v>0</v>
      </c>
      <c r="CL31" s="30">
        <f>IF(CL$5="",0,IF(CL$5=1,$S31,CK341))</f>
        <v>0</v>
      </c>
      <c r="CM31" s="30">
        <f>IF(CM$5="",0,IF(CM$5=1,$S31,CL341))</f>
        <v>0</v>
      </c>
      <c r="CN31" s="30">
        <f>IF(CN$5="",0,IF(CN$5=1,$S31,CM341))</f>
        <v>0</v>
      </c>
      <c r="CO31" s="30">
        <f>IF(CO$5="",0,IF(CO$5=1,$S31,CN341))</f>
        <v>0</v>
      </c>
      <c r="CP31" s="30">
        <f>IF(CP$5="",0,IF(CP$5=1,$S31,CO341))</f>
        <v>0</v>
      </c>
      <c r="CQ31" s="30">
        <f>IF(CQ$5="",0,IF(CQ$5=1,$S31,CP341))</f>
        <v>0</v>
      </c>
      <c r="CR31" s="30">
        <f>IF(CR$5="",0,IF(CR$5=1,$S31,CQ341))</f>
        <v>0</v>
      </c>
      <c r="CS31" s="30">
        <f>IF(CS$5="",0,IF(CS$5=1,$S31,CR341))</f>
        <v>0</v>
      </c>
      <c r="CT31" s="30">
        <f>IF(CT$5="",0,IF(CT$5=1,$S31,CS341))</f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ref="F32:F36" si="21">$F$319</f>
        <v>АКТИВЫ</v>
      </c>
      <c r="G32" s="66" t="str">
        <f t="shared" si="16"/>
        <v>Запасы СиМ</v>
      </c>
      <c r="H32" s="66" t="str">
        <f t="shared" ref="H32:H36" si="22">$H$340</f>
        <v>Вн.пр-во</v>
      </c>
      <c r="I32" s="27" t="str">
        <f>BP!$F$22</f>
        <v>Сырье</v>
      </c>
      <c r="P32" s="30"/>
      <c r="R32" s="24"/>
      <c r="S32" s="93"/>
      <c r="V32" s="85"/>
      <c r="W32" s="29"/>
      <c r="Z32" s="30">
        <f>IF(Z$5="",0,IF(Z$5=1,$S32,Y342))</f>
        <v>0</v>
      </c>
      <c r="AA32" s="30">
        <f ca="1">IF(AA$5="",0,IF(AA$5=1,$S32,Z342))</f>
        <v>0</v>
      </c>
      <c r="AB32" s="30">
        <f ca="1">IF(AB$5="",0,IF(AB$5=1,$S32,AA342))</f>
        <v>0</v>
      </c>
      <c r="AC32" s="30">
        <f ca="1">IF(AC$5="",0,IF(AC$5=1,$S32,AB342))</f>
        <v>0</v>
      </c>
      <c r="AD32" s="30">
        <f ca="1">IF(AD$5="",0,IF(AD$5=1,$S32,AC342))</f>
        <v>0</v>
      </c>
      <c r="AE32" s="30">
        <f ca="1">IF(AE$5="",0,IF(AE$5=1,$S32,AD342))</f>
        <v>0</v>
      </c>
      <c r="AF32" s="30">
        <f ca="1">IF(AF$5="",0,IF(AF$5=1,$S32,AE342))</f>
        <v>400</v>
      </c>
      <c r="AG32" s="30">
        <f ca="1">IF(AG$5="",0,IF(AG$5=1,$S32,AF342))</f>
        <v>2000</v>
      </c>
      <c r="AH32" s="30">
        <f ca="1">IF(AH$5="",0,IF(AH$5=1,$S32,AG342))</f>
        <v>4480</v>
      </c>
      <c r="AI32" s="30">
        <f ca="1">IF(AI$5="",0,IF(AI$5=1,$S32,AH342))</f>
        <v>7090</v>
      </c>
      <c r="AJ32" s="30">
        <f ca="1">IF(AJ$5="",0,IF(AJ$5=1,$S32,AI342))</f>
        <v>9580</v>
      </c>
      <c r="AK32" s="30">
        <f ca="1">IF(AK$5="",0,IF(AK$5=1,$S32,AJ342))</f>
        <v>12424</v>
      </c>
      <c r="AL32" s="30">
        <f ca="1">IF(AL$5="",0,IF(AL$5=1,$S32,AK342))</f>
        <v>18508</v>
      </c>
      <c r="AM32" s="30">
        <f ca="1">IF(AM$5="",0,IF(AM$5=1,$S32,AL342))</f>
        <v>30316</v>
      </c>
      <c r="AN32" s="30">
        <f ca="1">IF(AN$5="",0,IF(AN$5=1,$S32,AM342))</f>
        <v>48359</v>
      </c>
      <c r="AO32" s="30">
        <f ca="1">IF(AO$5="",0,IF(AO$5=1,$S32,AN342))</f>
        <v>72467</v>
      </c>
      <c r="AP32" s="30">
        <f ca="1">IF(AP$5="",0,IF(AP$5=1,$S32,AO342))</f>
        <v>101087</v>
      </c>
      <c r="AQ32" s="30">
        <f ca="1">IF(AQ$5="",0,IF(AQ$5=1,$S32,AP342))</f>
        <v>132375</v>
      </c>
      <c r="AR32" s="30">
        <f ca="1">IF(AR$5="",0,IF(AR$5=1,$S32,AQ342))</f>
        <v>165173</v>
      </c>
      <c r="AS32" s="30">
        <f ca="1">IF(AS$5="",0,IF(AS$5=1,$S32,AR342))</f>
        <v>198760</v>
      </c>
      <c r="AT32" s="30">
        <f ca="1">IF(AT$5="",0,IF(AT$5=1,$S32,AS342))</f>
        <v>232740</v>
      </c>
      <c r="AU32" s="30">
        <f ca="1">IF(AU$5="",0,IF(AU$5=1,$S32,AT342))</f>
        <v>266870</v>
      </c>
      <c r="AV32" s="30">
        <f ca="1">IF(AV$5="",0,IF(AV$5=1,$S32,AU342))</f>
        <v>301045</v>
      </c>
      <c r="AW32" s="30">
        <f ca="1">IF(AW$5="",0,IF(AW$5=1,$S32,AV342))</f>
        <v>335240</v>
      </c>
      <c r="AX32" s="30">
        <f ca="1">IF(AX$5="",0,IF(AX$5=1,$S32,AW342))</f>
        <v>369440</v>
      </c>
      <c r="AY32" s="30">
        <f ca="1">IF(AY$5="",0,IF(AY$5=1,$S32,AX342))</f>
        <v>403640</v>
      </c>
      <c r="AZ32" s="30">
        <f ca="1">IF(AZ$5="",0,IF(AZ$5=1,$S32,AY342))</f>
        <v>437840</v>
      </c>
      <c r="BA32" s="30">
        <f ca="1">IF(BA$5="",0,IF(BA$5=1,$S32,AZ342))</f>
        <v>472040</v>
      </c>
      <c r="BB32" s="30">
        <f ca="1">IF(BB$5="",0,IF(BB$5=1,$S32,BA342))</f>
        <v>506240</v>
      </c>
      <c r="BC32" s="30">
        <f ca="1">IF(BC$5="",0,IF(BC$5=1,$S32,BB342))</f>
        <v>539440</v>
      </c>
      <c r="BD32" s="30">
        <f ca="1">IF(BD$5="",0,IF(BD$5=1,$S32,BC342))</f>
        <v>568640</v>
      </c>
      <c r="BE32" s="30">
        <f ca="1">IF(BE$5="",0,IF(BE$5=1,$S32,BD342))</f>
        <v>591640</v>
      </c>
      <c r="BF32" s="30">
        <f ca="1">IF(BF$5="",0,IF(BF$5=1,$S32,BE342))</f>
        <v>608115</v>
      </c>
      <c r="BG32" s="30">
        <f ca="1">IF(BG$5="",0,IF(BG$5=1,$S32,BF342))</f>
        <v>618365</v>
      </c>
      <c r="BH32" s="30">
        <f ca="1">IF(BH$5="",0,IF(BH$5=1,$S32,BG342))</f>
        <v>624005</v>
      </c>
      <c r="BI32" s="30">
        <f ca="1">IF(BI$5="",0,IF(BI$5=1,$S32,BH342))</f>
        <v>626935</v>
      </c>
      <c r="BJ32" s="30">
        <f ca="1">IF(BJ$5="",0,IF(BJ$5=1,$S32,BI342))</f>
        <v>628345</v>
      </c>
      <c r="BK32" s="30">
        <f ca="1">IF(BK$5="",0,IF(BK$5=1,$S32,BJ342))</f>
        <v>628960</v>
      </c>
      <c r="BL32" s="30">
        <f ca="1">IF(BL$5="",0,IF(BL$5=1,$S32,BK342))</f>
        <v>629180</v>
      </c>
      <c r="BM32" s="30">
        <f ca="1">IF(BM$5="",0,IF(BM$5=1,$S32,BL342))</f>
        <v>629250</v>
      </c>
      <c r="BN32" s="30">
        <f ca="1">IF(BN$5="",0,IF(BN$5=1,$S32,BM342))</f>
        <v>629275</v>
      </c>
      <c r="BO32" s="30">
        <f ca="1">IF(BO$5="",0,IF(BO$5=1,$S32,BN342))</f>
        <v>629280</v>
      </c>
      <c r="BP32" s="30">
        <f ca="1">IF(BP$5="",0,IF(BP$5=1,$S32,BO342))</f>
        <v>629280</v>
      </c>
      <c r="BQ32" s="30">
        <f ca="1">IF(BQ$5="",0,IF(BQ$5=1,$S32,BP342))</f>
        <v>629280</v>
      </c>
      <c r="BR32" s="30">
        <f ca="1">IF(BR$5="",0,IF(BR$5=1,$S32,BQ342))</f>
        <v>629280</v>
      </c>
      <c r="BS32" s="30">
        <f ca="1">IF(BS$5="",0,IF(BS$5=1,$S32,BR342))</f>
        <v>629280</v>
      </c>
      <c r="BT32" s="30">
        <f ca="1">IF(BT$5="",0,IF(BT$5=1,$S32,BS342))</f>
        <v>629280</v>
      </c>
      <c r="BU32" s="30">
        <f ca="1">IF(BU$5="",0,IF(BU$5=1,$S32,BT342))</f>
        <v>629280</v>
      </c>
      <c r="BV32" s="30">
        <f>IF(BV$5="",0,IF(BV$5=1,$S32,BU342))</f>
        <v>0</v>
      </c>
      <c r="BW32" s="30">
        <f>IF(BW$5="",0,IF(BW$5=1,$S32,BV342))</f>
        <v>0</v>
      </c>
      <c r="BX32" s="30">
        <f>IF(BX$5="",0,IF(BX$5=1,$S32,BW342))</f>
        <v>0</v>
      </c>
      <c r="BY32" s="30">
        <f>IF(BY$5="",0,IF(BY$5=1,$S32,BX342))</f>
        <v>0</v>
      </c>
      <c r="BZ32" s="30">
        <f>IF(BZ$5="",0,IF(BZ$5=1,$S32,BY342))</f>
        <v>0</v>
      </c>
      <c r="CA32" s="30">
        <f>IF(CA$5="",0,IF(CA$5=1,$S32,BZ342))</f>
        <v>0</v>
      </c>
      <c r="CB32" s="30">
        <f>IF(CB$5="",0,IF(CB$5=1,$S32,CA342))</f>
        <v>0</v>
      </c>
      <c r="CC32" s="30">
        <f>IF(CC$5="",0,IF(CC$5=1,$S32,CB342))</f>
        <v>0</v>
      </c>
      <c r="CD32" s="30">
        <f>IF(CD$5="",0,IF(CD$5=1,$S32,CC342))</f>
        <v>0</v>
      </c>
      <c r="CE32" s="30">
        <f>IF(CE$5="",0,IF(CE$5=1,$S32,CD342))</f>
        <v>0</v>
      </c>
      <c r="CF32" s="30">
        <f>IF(CF$5="",0,IF(CF$5=1,$S32,CE342))</f>
        <v>0</v>
      </c>
      <c r="CG32" s="30">
        <f>IF(CG$5="",0,IF(CG$5=1,$S32,CF342))</f>
        <v>0</v>
      </c>
      <c r="CH32" s="30">
        <f>IF(CH$5="",0,IF(CH$5=1,$S32,CG342))</f>
        <v>0</v>
      </c>
      <c r="CI32" s="30">
        <f>IF(CI$5="",0,IF(CI$5=1,$S32,CH342))</f>
        <v>0</v>
      </c>
      <c r="CJ32" s="30">
        <f>IF(CJ$5="",0,IF(CJ$5=1,$S32,CI342))</f>
        <v>0</v>
      </c>
      <c r="CK32" s="30">
        <f>IF(CK$5="",0,IF(CK$5=1,$S32,CJ342))</f>
        <v>0</v>
      </c>
      <c r="CL32" s="30">
        <f>IF(CL$5="",0,IF(CL$5=1,$S32,CK342))</f>
        <v>0</v>
      </c>
      <c r="CM32" s="30">
        <f>IF(CM$5="",0,IF(CM$5=1,$S32,CL342))</f>
        <v>0</v>
      </c>
      <c r="CN32" s="30">
        <f>IF(CN$5="",0,IF(CN$5=1,$S32,CM342))</f>
        <v>0</v>
      </c>
      <c r="CO32" s="30">
        <f>IF(CO$5="",0,IF(CO$5=1,$S32,CN342))</f>
        <v>0</v>
      </c>
      <c r="CP32" s="30">
        <f>IF(CP$5="",0,IF(CP$5=1,$S32,CO342))</f>
        <v>0</v>
      </c>
      <c r="CQ32" s="30">
        <f>IF(CQ$5="",0,IF(CQ$5=1,$S32,CP342))</f>
        <v>0</v>
      </c>
      <c r="CR32" s="30">
        <f>IF(CR$5="",0,IF(CR$5=1,$S32,CQ342))</f>
        <v>0</v>
      </c>
      <c r="CS32" s="30">
        <f>IF(CS$5="",0,IF(CS$5=1,$S32,CR342))</f>
        <v>0</v>
      </c>
      <c r="CT32" s="30">
        <f>IF(CT$5="",0,IF(CT$5=1,$S32,CS342))</f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21"/>
        <v>АКТИВЫ</v>
      </c>
      <c r="G33" s="66" t="str">
        <f t="shared" si="16"/>
        <v>Запасы СиМ</v>
      </c>
      <c r="H33" s="66" t="str">
        <f t="shared" si="22"/>
        <v>Вн.пр-во</v>
      </c>
      <c r="I33" s="27" t="str">
        <f>BP!$F$24</f>
        <v>Вн.пр-во</v>
      </c>
      <c r="P33" s="30"/>
      <c r="R33" s="24"/>
      <c r="S33" s="93"/>
      <c r="V33" s="85"/>
      <c r="W33" s="29"/>
      <c r="Z33" s="30">
        <f>IF(Z$5="",0,IF(Z$5=1,$S33,Y343))</f>
        <v>0</v>
      </c>
      <c r="AA33" s="30">
        <f ca="1">IF(AA$5="",0,IF(AA$5=1,$S33,Z343))</f>
        <v>0</v>
      </c>
      <c r="AB33" s="30">
        <f ca="1">IF(AB$5="",0,IF(AB$5=1,$S33,AA343))</f>
        <v>0</v>
      </c>
      <c r="AC33" s="30">
        <f ca="1">IF(AC$5="",0,IF(AC$5=1,$S33,AB343))</f>
        <v>0</v>
      </c>
      <c r="AD33" s="30">
        <f ca="1">IF(AD$5="",0,IF(AD$5=1,$S33,AC343))</f>
        <v>0</v>
      </c>
      <c r="AE33" s="30">
        <f ca="1">IF(AE$5="",0,IF(AE$5=1,$S33,AD343))</f>
        <v>0</v>
      </c>
      <c r="AF33" s="30">
        <f ca="1">IF(AF$5="",0,IF(AF$5=1,$S33,AE343))</f>
        <v>6600</v>
      </c>
      <c r="AG33" s="30">
        <f ca="1">IF(AG$5="",0,IF(AG$5=1,$S33,AF343))</f>
        <v>38400</v>
      </c>
      <c r="AH33" s="30">
        <f ca="1">IF(AH$5="",0,IF(AH$5=1,$S33,AG343))</f>
        <v>95520</v>
      </c>
      <c r="AI33" s="30">
        <f ca="1">IF(AI$5="",0,IF(AI$5=1,$S33,AH343))</f>
        <v>155865</v>
      </c>
      <c r="AJ33" s="30">
        <f ca="1">IF(AJ$5="",0,IF(AJ$5=1,$S33,AI343))</f>
        <v>214905</v>
      </c>
      <c r="AK33" s="30">
        <f ca="1">IF(AK$5="",0,IF(AK$5=1,$S33,AJ343))</f>
        <v>277491</v>
      </c>
      <c r="AL33" s="30">
        <f ca="1">IF(AL$5="",0,IF(AL$5=1,$S33,AK343))</f>
        <v>400611</v>
      </c>
      <c r="AM33" s="30">
        <f ca="1">IF(AM$5="",0,IF(AM$5=1,$S33,AL343))</f>
        <v>654843</v>
      </c>
      <c r="AN33" s="30">
        <f ca="1">IF(AN$5="",0,IF(AN$5=1,$S33,AM343))</f>
        <v>1052560.5</v>
      </c>
      <c r="AO33" s="30">
        <f ca="1">IF(AO$5="",0,IF(AO$5=1,$S33,AN343))</f>
        <v>1593915</v>
      </c>
      <c r="AP33" s="30">
        <f ca="1">IF(AP$5="",0,IF(AP$5=1,$S33,AO343))</f>
        <v>2248030.5</v>
      </c>
      <c r="AQ33" s="30">
        <f ca="1">IF(AQ$5="",0,IF(AQ$5=1,$S33,AP343))</f>
        <v>2968767</v>
      </c>
      <c r="AR33" s="30">
        <f ca="1">IF(AR$5="",0,IF(AR$5=1,$S33,AQ343))</f>
        <v>3727837.5</v>
      </c>
      <c r="AS33" s="30">
        <f ca="1">IF(AS$5="",0,IF(AS$5=1,$S33,AR343))</f>
        <v>4506892.5</v>
      </c>
      <c r="AT33" s="30">
        <f ca="1">IF(AT$5="",0,IF(AT$5=1,$S33,AS343))</f>
        <v>5296117.5</v>
      </c>
      <c r="AU33" s="30">
        <f ca="1">IF(AU$5="",0,IF(AU$5=1,$S33,AT343))</f>
        <v>6089437.5</v>
      </c>
      <c r="AV33" s="30">
        <f ca="1">IF(AV$5="",0,IF(AV$5=1,$S33,AU343))</f>
        <v>6883905</v>
      </c>
      <c r="AW33" s="30">
        <f ca="1">IF(AW$5="",0,IF(AW$5=1,$S33,AV343))</f>
        <v>7678905</v>
      </c>
      <c r="AX33" s="30">
        <f ca="1">IF(AX$5="",0,IF(AX$5=1,$S33,AW343))</f>
        <v>8474055</v>
      </c>
      <c r="AY33" s="30">
        <f ca="1">IF(AY$5="",0,IF(AY$5=1,$S33,AX343))</f>
        <v>9269205</v>
      </c>
      <c r="AZ33" s="30">
        <f ca="1">IF(AZ$5="",0,IF(AZ$5=1,$S33,AY343))</f>
        <v>10064355</v>
      </c>
      <c r="BA33" s="30">
        <f ca="1">IF(BA$5="",0,IF(BA$5=1,$S33,AZ343))</f>
        <v>10859505</v>
      </c>
      <c r="BB33" s="30">
        <f ca="1">IF(BB$5="",0,IF(BB$5=1,$S33,BA343))</f>
        <v>11654655</v>
      </c>
      <c r="BC33" s="30">
        <f ca="1">IF(BC$5="",0,IF(BC$5=1,$S33,BB343))</f>
        <v>12433305</v>
      </c>
      <c r="BD33" s="30">
        <f ca="1">IF(BD$5="",0,IF(BD$5=1,$S33,BC343))</f>
        <v>13132455</v>
      </c>
      <c r="BE33" s="30">
        <f ca="1">IF(BE$5="",0,IF(BE$5=1,$S33,BD343))</f>
        <v>13688805</v>
      </c>
      <c r="BF33" s="30">
        <f ca="1">IF(BF$5="",0,IF(BF$5=1,$S33,BE343))</f>
        <v>14094292.5</v>
      </c>
      <c r="BG33" s="30">
        <f ca="1">IF(BG$5="",0,IF(BG$5=1,$S33,BF343))</f>
        <v>14352180</v>
      </c>
      <c r="BH33" s="30">
        <f ca="1">IF(BH$5="",0,IF(BH$5=1,$S33,BG343))</f>
        <v>14494852.5</v>
      </c>
      <c r="BI33" s="30">
        <f ca="1">IF(BI$5="",0,IF(BI$5=1,$S33,BH343))</f>
        <v>14569725</v>
      </c>
      <c r="BJ33" s="30">
        <f ca="1">IF(BJ$5="",0,IF(BJ$5=1,$S33,BI343))</f>
        <v>14606017.5</v>
      </c>
      <c r="BK33" s="30">
        <f ca="1">IF(BK$5="",0,IF(BK$5=1,$S33,BJ343))</f>
        <v>14622172.5</v>
      </c>
      <c r="BL33" s="30">
        <f ca="1">IF(BL$5="",0,IF(BL$5=1,$S33,BK343))</f>
        <v>14628097.5</v>
      </c>
      <c r="BM33" s="30">
        <f ca="1">IF(BM$5="",0,IF(BM$5=1,$S33,BL343))</f>
        <v>14629927.5</v>
      </c>
      <c r="BN33" s="30">
        <f ca="1">IF(BN$5="",0,IF(BN$5=1,$S33,BM343))</f>
        <v>14630610</v>
      </c>
      <c r="BO33" s="30">
        <f ca="1">IF(BO$5="",0,IF(BO$5=1,$S33,BN343))</f>
        <v>14630760</v>
      </c>
      <c r="BP33" s="30">
        <f ca="1">IF(BP$5="",0,IF(BP$5=1,$S33,BO343))</f>
        <v>14630759.999999998</v>
      </c>
      <c r="BQ33" s="30">
        <f ca="1">IF(BQ$5="",0,IF(BQ$5=1,$S33,BP343))</f>
        <v>14630759.999999998</v>
      </c>
      <c r="BR33" s="30">
        <f ca="1">IF(BR$5="",0,IF(BR$5=1,$S33,BQ343))</f>
        <v>14630759.999999998</v>
      </c>
      <c r="BS33" s="30">
        <f ca="1">IF(BS$5="",0,IF(BS$5=1,$S33,BR343))</f>
        <v>14630759.999999998</v>
      </c>
      <c r="BT33" s="30">
        <f ca="1">IF(BT$5="",0,IF(BT$5=1,$S33,BS343))</f>
        <v>14630759.999999998</v>
      </c>
      <c r="BU33" s="30">
        <f ca="1">IF(BU$5="",0,IF(BU$5=1,$S33,BT343))</f>
        <v>14630759.999999998</v>
      </c>
      <c r="BV33" s="30">
        <f>IF(BV$5="",0,IF(BV$5=1,$S33,BU343))</f>
        <v>0</v>
      </c>
      <c r="BW33" s="30">
        <f>IF(BW$5="",0,IF(BW$5=1,$S33,BV343))</f>
        <v>0</v>
      </c>
      <c r="BX33" s="30">
        <f>IF(BX$5="",0,IF(BX$5=1,$S33,BW343))</f>
        <v>0</v>
      </c>
      <c r="BY33" s="30">
        <f>IF(BY$5="",0,IF(BY$5=1,$S33,BX343))</f>
        <v>0</v>
      </c>
      <c r="BZ33" s="30">
        <f>IF(BZ$5="",0,IF(BZ$5=1,$S33,BY343))</f>
        <v>0</v>
      </c>
      <c r="CA33" s="30">
        <f>IF(CA$5="",0,IF(CA$5=1,$S33,BZ343))</f>
        <v>0</v>
      </c>
      <c r="CB33" s="30">
        <f>IF(CB$5="",0,IF(CB$5=1,$S33,CA343))</f>
        <v>0</v>
      </c>
      <c r="CC33" s="30">
        <f>IF(CC$5="",0,IF(CC$5=1,$S33,CB343))</f>
        <v>0</v>
      </c>
      <c r="CD33" s="30">
        <f>IF(CD$5="",0,IF(CD$5=1,$S33,CC343))</f>
        <v>0</v>
      </c>
      <c r="CE33" s="30">
        <f>IF(CE$5="",0,IF(CE$5=1,$S33,CD343))</f>
        <v>0</v>
      </c>
      <c r="CF33" s="30">
        <f>IF(CF$5="",0,IF(CF$5=1,$S33,CE343))</f>
        <v>0</v>
      </c>
      <c r="CG33" s="30">
        <f>IF(CG$5="",0,IF(CG$5=1,$S33,CF343))</f>
        <v>0</v>
      </c>
      <c r="CH33" s="30">
        <f>IF(CH$5="",0,IF(CH$5=1,$S33,CG343))</f>
        <v>0</v>
      </c>
      <c r="CI33" s="30">
        <f>IF(CI$5="",0,IF(CI$5=1,$S33,CH343))</f>
        <v>0</v>
      </c>
      <c r="CJ33" s="30">
        <f>IF(CJ$5="",0,IF(CJ$5=1,$S33,CI343))</f>
        <v>0</v>
      </c>
      <c r="CK33" s="30">
        <f>IF(CK$5="",0,IF(CK$5=1,$S33,CJ343))</f>
        <v>0</v>
      </c>
      <c r="CL33" s="30">
        <f>IF(CL$5="",0,IF(CL$5=1,$S33,CK343))</f>
        <v>0</v>
      </c>
      <c r="CM33" s="30">
        <f>IF(CM$5="",0,IF(CM$5=1,$S33,CL343))</f>
        <v>0</v>
      </c>
      <c r="CN33" s="30">
        <f>IF(CN$5="",0,IF(CN$5=1,$S33,CM343))</f>
        <v>0</v>
      </c>
      <c r="CO33" s="30">
        <f>IF(CO$5="",0,IF(CO$5=1,$S33,CN343))</f>
        <v>0</v>
      </c>
      <c r="CP33" s="30">
        <f>IF(CP$5="",0,IF(CP$5=1,$S33,CO343))</f>
        <v>0</v>
      </c>
      <c r="CQ33" s="30">
        <f>IF(CQ$5="",0,IF(CQ$5=1,$S33,CP343))</f>
        <v>0</v>
      </c>
      <c r="CR33" s="30">
        <f>IF(CR$5="",0,IF(CR$5=1,$S33,CQ343))</f>
        <v>0</v>
      </c>
      <c r="CS33" s="30">
        <f>IF(CS$5="",0,IF(CS$5=1,$S33,CR343))</f>
        <v>0</v>
      </c>
      <c r="CT33" s="30">
        <f>IF(CT$5="",0,IF(CT$5=1,$S33,CS343))</f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21"/>
        <v>АКТИВЫ</v>
      </c>
      <c r="G34" s="66" t="str">
        <f t="shared" si="16"/>
        <v>Запасы СиМ</v>
      </c>
      <c r="H34" s="66" t="str">
        <f t="shared" si="22"/>
        <v>Вн.пр-во</v>
      </c>
      <c r="I34" s="27" t="str">
        <f>BP!$F$26</f>
        <v>ФОТ првПерс</v>
      </c>
      <c r="P34" s="30"/>
      <c r="R34" s="24"/>
      <c r="S34" s="93"/>
      <c r="V34" s="85"/>
      <c r="W34" s="29"/>
      <c r="Z34" s="30">
        <f>IF(Z$5="",0,IF(Z$5=1,$S34,Y344))</f>
        <v>0</v>
      </c>
      <c r="AA34" s="30">
        <f ca="1">IF(AA$5="",0,IF(AA$5=1,$S34,Z344))</f>
        <v>0</v>
      </c>
      <c r="AB34" s="30">
        <f ca="1">IF(AB$5="",0,IF(AB$5=1,$S34,AA344))</f>
        <v>0</v>
      </c>
      <c r="AC34" s="30">
        <f ca="1">IF(AC$5="",0,IF(AC$5=1,$S34,AB344))</f>
        <v>0</v>
      </c>
      <c r="AD34" s="30">
        <f ca="1">IF(AD$5="",0,IF(AD$5=1,$S34,AC344))</f>
        <v>0</v>
      </c>
      <c r="AE34" s="30">
        <f ca="1">IF(AE$5="",0,IF(AE$5=1,$S34,AD344))</f>
        <v>0</v>
      </c>
      <c r="AF34" s="30">
        <f ca="1">IF(AF$5="",0,IF(AF$5=1,$S34,AE344))</f>
        <v>600</v>
      </c>
      <c r="AG34" s="30">
        <f ca="1">IF(AG$5="",0,IF(AG$5=1,$S34,AF344))</f>
        <v>3000</v>
      </c>
      <c r="AH34" s="30">
        <f ca="1">IF(AH$5="",0,IF(AH$5=1,$S34,AG344))</f>
        <v>6720</v>
      </c>
      <c r="AI34" s="30">
        <f ca="1">IF(AI$5="",0,IF(AI$5=1,$S34,AH344))</f>
        <v>10635</v>
      </c>
      <c r="AJ34" s="30">
        <f ca="1">IF(AJ$5="",0,IF(AJ$5=1,$S34,AI344))</f>
        <v>14370</v>
      </c>
      <c r="AK34" s="30">
        <f ca="1">IF(AK$5="",0,IF(AK$5=1,$S34,AJ344))</f>
        <v>18636</v>
      </c>
      <c r="AL34" s="30">
        <f ca="1">IF(AL$5="",0,IF(AL$5=1,$S34,AK344))</f>
        <v>27762</v>
      </c>
      <c r="AM34" s="30">
        <f ca="1">IF(AM$5="",0,IF(AM$5=1,$S34,AL344))</f>
        <v>45474</v>
      </c>
      <c r="AN34" s="30">
        <f ca="1">IF(AN$5="",0,IF(AN$5=1,$S34,AM344))</f>
        <v>72538.5</v>
      </c>
      <c r="AO34" s="30">
        <f ca="1">IF(AO$5="",0,IF(AO$5=1,$S34,AN344))</f>
        <v>108700.5</v>
      </c>
      <c r="AP34" s="30">
        <f ca="1">IF(AP$5="",0,IF(AP$5=1,$S34,AO344))</f>
        <v>151630.5</v>
      </c>
      <c r="AQ34" s="30">
        <f ca="1">IF(AQ$5="",0,IF(AQ$5=1,$S34,AP344))</f>
        <v>198562.5</v>
      </c>
      <c r="AR34" s="30">
        <f ca="1">IF(AR$5="",0,IF(AR$5=1,$S34,AQ344))</f>
        <v>247759.5</v>
      </c>
      <c r="AS34" s="30">
        <f ca="1">IF(AS$5="",0,IF(AS$5=1,$S34,AR344))</f>
        <v>298140</v>
      </c>
      <c r="AT34" s="30">
        <f ca="1">IF(AT$5="",0,IF(AT$5=1,$S34,AS344))</f>
        <v>349110</v>
      </c>
      <c r="AU34" s="30">
        <f ca="1">IF(AU$5="",0,IF(AU$5=1,$S34,AT344))</f>
        <v>400305</v>
      </c>
      <c r="AV34" s="30">
        <f ca="1">IF(AV$5="",0,IF(AV$5=1,$S34,AU344))</f>
        <v>451567.5</v>
      </c>
      <c r="AW34" s="30">
        <f ca="1">IF(AW$5="",0,IF(AW$5=1,$S34,AV344))</f>
        <v>502860</v>
      </c>
      <c r="AX34" s="30">
        <f ca="1">IF(AX$5="",0,IF(AX$5=1,$S34,AW344))</f>
        <v>554160</v>
      </c>
      <c r="AY34" s="30">
        <f ca="1">IF(AY$5="",0,IF(AY$5=1,$S34,AX344))</f>
        <v>605460</v>
      </c>
      <c r="AZ34" s="30">
        <f ca="1">IF(AZ$5="",0,IF(AZ$5=1,$S34,AY344))</f>
        <v>656760</v>
      </c>
      <c r="BA34" s="30">
        <f ca="1">IF(BA$5="",0,IF(BA$5=1,$S34,AZ344))</f>
        <v>708060</v>
      </c>
      <c r="BB34" s="30">
        <f ca="1">IF(BB$5="",0,IF(BB$5=1,$S34,BA344))</f>
        <v>759360</v>
      </c>
      <c r="BC34" s="30">
        <f ca="1">IF(BC$5="",0,IF(BC$5=1,$S34,BB344))</f>
        <v>809160</v>
      </c>
      <c r="BD34" s="30">
        <f ca="1">IF(BD$5="",0,IF(BD$5=1,$S34,BC344))</f>
        <v>852960</v>
      </c>
      <c r="BE34" s="30">
        <f ca="1">IF(BE$5="",0,IF(BE$5=1,$S34,BD344))</f>
        <v>887460</v>
      </c>
      <c r="BF34" s="30">
        <f ca="1">IF(BF$5="",0,IF(BF$5=1,$S34,BE344))</f>
        <v>912172.5</v>
      </c>
      <c r="BG34" s="30">
        <f ca="1">IF(BG$5="",0,IF(BG$5=1,$S34,BF344))</f>
        <v>927547.5</v>
      </c>
      <c r="BH34" s="30">
        <f ca="1">IF(BH$5="",0,IF(BH$5=1,$S34,BG344))</f>
        <v>936007.5</v>
      </c>
      <c r="BI34" s="30">
        <f ca="1">IF(BI$5="",0,IF(BI$5=1,$S34,BH344))</f>
        <v>940402.5</v>
      </c>
      <c r="BJ34" s="30">
        <f ca="1">IF(BJ$5="",0,IF(BJ$5=1,$S34,BI344))</f>
        <v>942517.5</v>
      </c>
      <c r="BK34" s="30">
        <f ca="1">IF(BK$5="",0,IF(BK$5=1,$S34,BJ344))</f>
        <v>943440</v>
      </c>
      <c r="BL34" s="30">
        <f ca="1">IF(BL$5="",0,IF(BL$5=1,$S34,BK344))</f>
        <v>943770</v>
      </c>
      <c r="BM34" s="30">
        <f ca="1">IF(BM$5="",0,IF(BM$5=1,$S34,BL344))</f>
        <v>943875</v>
      </c>
      <c r="BN34" s="30">
        <f ca="1">IF(BN$5="",0,IF(BN$5=1,$S34,BM344))</f>
        <v>943912.5</v>
      </c>
      <c r="BO34" s="30">
        <f ca="1">IF(BO$5="",0,IF(BO$5=1,$S34,BN344))</f>
        <v>943920</v>
      </c>
      <c r="BP34" s="30">
        <f ca="1">IF(BP$5="",0,IF(BP$5=1,$S34,BO344))</f>
        <v>943920</v>
      </c>
      <c r="BQ34" s="30">
        <f ca="1">IF(BQ$5="",0,IF(BQ$5=1,$S34,BP344))</f>
        <v>943920</v>
      </c>
      <c r="BR34" s="30">
        <f ca="1">IF(BR$5="",0,IF(BR$5=1,$S34,BQ344))</f>
        <v>943920</v>
      </c>
      <c r="BS34" s="30">
        <f ca="1">IF(BS$5="",0,IF(BS$5=1,$S34,BR344))</f>
        <v>943920</v>
      </c>
      <c r="BT34" s="30">
        <f ca="1">IF(BT$5="",0,IF(BT$5=1,$S34,BS344))</f>
        <v>943920</v>
      </c>
      <c r="BU34" s="30">
        <f ca="1">IF(BU$5="",0,IF(BU$5=1,$S34,BT344))</f>
        <v>943920</v>
      </c>
      <c r="BV34" s="30">
        <f>IF(BV$5="",0,IF(BV$5=1,$S34,BU344))</f>
        <v>0</v>
      </c>
      <c r="BW34" s="30">
        <f>IF(BW$5="",0,IF(BW$5=1,$S34,BV344))</f>
        <v>0</v>
      </c>
      <c r="BX34" s="30">
        <f>IF(BX$5="",0,IF(BX$5=1,$S34,BW344))</f>
        <v>0</v>
      </c>
      <c r="BY34" s="30">
        <f>IF(BY$5="",0,IF(BY$5=1,$S34,BX344))</f>
        <v>0</v>
      </c>
      <c r="BZ34" s="30">
        <f>IF(BZ$5="",0,IF(BZ$5=1,$S34,BY344))</f>
        <v>0</v>
      </c>
      <c r="CA34" s="30">
        <f>IF(CA$5="",0,IF(CA$5=1,$S34,BZ344))</f>
        <v>0</v>
      </c>
      <c r="CB34" s="30">
        <f>IF(CB$5="",0,IF(CB$5=1,$S34,CA344))</f>
        <v>0</v>
      </c>
      <c r="CC34" s="30">
        <f>IF(CC$5="",0,IF(CC$5=1,$S34,CB344))</f>
        <v>0</v>
      </c>
      <c r="CD34" s="30">
        <f>IF(CD$5="",0,IF(CD$5=1,$S34,CC344))</f>
        <v>0</v>
      </c>
      <c r="CE34" s="30">
        <f>IF(CE$5="",0,IF(CE$5=1,$S34,CD344))</f>
        <v>0</v>
      </c>
      <c r="CF34" s="30">
        <f>IF(CF$5="",0,IF(CF$5=1,$S34,CE344))</f>
        <v>0</v>
      </c>
      <c r="CG34" s="30">
        <f>IF(CG$5="",0,IF(CG$5=1,$S34,CF344))</f>
        <v>0</v>
      </c>
      <c r="CH34" s="30">
        <f>IF(CH$5="",0,IF(CH$5=1,$S34,CG344))</f>
        <v>0</v>
      </c>
      <c r="CI34" s="30">
        <f>IF(CI$5="",0,IF(CI$5=1,$S34,CH344))</f>
        <v>0</v>
      </c>
      <c r="CJ34" s="30">
        <f>IF(CJ$5="",0,IF(CJ$5=1,$S34,CI344))</f>
        <v>0</v>
      </c>
      <c r="CK34" s="30">
        <f>IF(CK$5="",0,IF(CK$5=1,$S34,CJ344))</f>
        <v>0</v>
      </c>
      <c r="CL34" s="30">
        <f>IF(CL$5="",0,IF(CL$5=1,$S34,CK344))</f>
        <v>0</v>
      </c>
      <c r="CM34" s="30">
        <f>IF(CM$5="",0,IF(CM$5=1,$S34,CL344))</f>
        <v>0</v>
      </c>
      <c r="CN34" s="30">
        <f>IF(CN$5="",0,IF(CN$5=1,$S34,CM344))</f>
        <v>0</v>
      </c>
      <c r="CO34" s="30">
        <f>IF(CO$5="",0,IF(CO$5=1,$S34,CN344))</f>
        <v>0</v>
      </c>
      <c r="CP34" s="30">
        <f>IF(CP$5="",0,IF(CP$5=1,$S34,CO344))</f>
        <v>0</v>
      </c>
      <c r="CQ34" s="30">
        <f>IF(CQ$5="",0,IF(CQ$5=1,$S34,CP344))</f>
        <v>0</v>
      </c>
      <c r="CR34" s="30">
        <f>IF(CR$5="",0,IF(CR$5=1,$S34,CQ344))</f>
        <v>0</v>
      </c>
      <c r="CS34" s="30">
        <f>IF(CS$5="",0,IF(CS$5=1,$S34,CR344))</f>
        <v>0</v>
      </c>
      <c r="CT34" s="30">
        <f>IF(CT$5="",0,IF(CT$5=1,$S34,CS344))</f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21"/>
        <v>АКТИВЫ</v>
      </c>
      <c r="G35" s="66" t="str">
        <f t="shared" si="16"/>
        <v>Запасы СиМ</v>
      </c>
      <c r="H35" s="66" t="str">
        <f t="shared" si="22"/>
        <v>Вн.пр-во</v>
      </c>
      <c r="I35" s="27" t="str">
        <f>BP!$F$28</f>
        <v>Соцсборы</v>
      </c>
      <c r="P35" s="30"/>
      <c r="R35" s="24"/>
      <c r="S35" s="93"/>
      <c r="V35" s="85"/>
      <c r="W35" s="29"/>
      <c r="Z35" s="30">
        <f>IF(Z$5="",0,IF(Z$5=1,$S35,Y345))</f>
        <v>0</v>
      </c>
      <c r="AA35" s="30">
        <f ca="1">IF(AA$5="",0,IF(AA$5=1,$S35,Z345))</f>
        <v>0</v>
      </c>
      <c r="AB35" s="30">
        <f ca="1">IF(AB$5="",0,IF(AB$5=1,$S35,AA345))</f>
        <v>0</v>
      </c>
      <c r="AC35" s="30">
        <f ca="1">IF(AC$5="",0,IF(AC$5=1,$S35,AB345))</f>
        <v>0</v>
      </c>
      <c r="AD35" s="30">
        <f ca="1">IF(AD$5="",0,IF(AD$5=1,$S35,AC345))</f>
        <v>0</v>
      </c>
      <c r="AE35" s="30">
        <f ca="1">IF(AE$5="",0,IF(AE$5=1,$S35,AD345))</f>
        <v>0</v>
      </c>
      <c r="AF35" s="30">
        <f ca="1">IF(AF$5="",0,IF(AF$5=1,$S35,AE345))</f>
        <v>180</v>
      </c>
      <c r="AG35" s="30">
        <f ca="1">IF(AG$5="",0,IF(AG$5=1,$S35,AF345))</f>
        <v>900</v>
      </c>
      <c r="AH35" s="30">
        <f ca="1">IF(AH$5="",0,IF(AH$5=1,$S35,AG345))</f>
        <v>2016</v>
      </c>
      <c r="AI35" s="30">
        <f ca="1">IF(AI$5="",0,IF(AI$5=1,$S35,AH345))</f>
        <v>3190.5</v>
      </c>
      <c r="AJ35" s="30">
        <f ca="1">IF(AJ$5="",0,IF(AJ$5=1,$S35,AI345))</f>
        <v>4311</v>
      </c>
      <c r="AK35" s="30">
        <f ca="1">IF(AK$5="",0,IF(AK$5=1,$S35,AJ345))</f>
        <v>5590.8</v>
      </c>
      <c r="AL35" s="30">
        <f ca="1">IF(AL$5="",0,IF(AL$5=1,$S35,AK345))</f>
        <v>8328.6</v>
      </c>
      <c r="AM35" s="30">
        <f ca="1">IF(AM$5="",0,IF(AM$5=1,$S35,AL345))</f>
        <v>13642.199999999999</v>
      </c>
      <c r="AN35" s="30">
        <f ca="1">IF(AN$5="",0,IF(AN$5=1,$S35,AM345))</f>
        <v>21761.55</v>
      </c>
      <c r="AO35" s="30">
        <f ca="1">IF(AO$5="",0,IF(AO$5=1,$S35,AN345))</f>
        <v>32610.15</v>
      </c>
      <c r="AP35" s="30">
        <f ca="1">IF(AP$5="",0,IF(AP$5=1,$S35,AO345))</f>
        <v>45489.15</v>
      </c>
      <c r="AQ35" s="30">
        <f ca="1">IF(AQ$5="",0,IF(AQ$5=1,$S35,AP345))</f>
        <v>59568.75</v>
      </c>
      <c r="AR35" s="30">
        <f ca="1">IF(AR$5="",0,IF(AR$5=1,$S35,AQ345))</f>
        <v>74327.850000000006</v>
      </c>
      <c r="AS35" s="30">
        <f ca="1">IF(AS$5="",0,IF(AS$5=1,$S35,AR345))</f>
        <v>89442</v>
      </c>
      <c r="AT35" s="30">
        <f ca="1">IF(AT$5="",0,IF(AT$5=1,$S35,AS345))</f>
        <v>104733</v>
      </c>
      <c r="AU35" s="30">
        <f ca="1">IF(AU$5="",0,IF(AU$5=1,$S35,AT345))</f>
        <v>120091.5</v>
      </c>
      <c r="AV35" s="30">
        <f ca="1">IF(AV$5="",0,IF(AV$5=1,$S35,AU345))</f>
        <v>135470.25</v>
      </c>
      <c r="AW35" s="30">
        <f ca="1">IF(AW$5="",0,IF(AW$5=1,$S35,AV345))</f>
        <v>150858</v>
      </c>
      <c r="AX35" s="30">
        <f ca="1">IF(AX$5="",0,IF(AX$5=1,$S35,AW345))</f>
        <v>166248</v>
      </c>
      <c r="AY35" s="30">
        <f ca="1">IF(AY$5="",0,IF(AY$5=1,$S35,AX345))</f>
        <v>181638</v>
      </c>
      <c r="AZ35" s="30">
        <f ca="1">IF(AZ$5="",0,IF(AZ$5=1,$S35,AY345))</f>
        <v>197028</v>
      </c>
      <c r="BA35" s="30">
        <f ca="1">IF(BA$5="",0,IF(BA$5=1,$S35,AZ345))</f>
        <v>212418</v>
      </c>
      <c r="BB35" s="30">
        <f ca="1">IF(BB$5="",0,IF(BB$5=1,$S35,BA345))</f>
        <v>227808</v>
      </c>
      <c r="BC35" s="30">
        <f ca="1">IF(BC$5="",0,IF(BC$5=1,$S35,BB345))</f>
        <v>242748</v>
      </c>
      <c r="BD35" s="30">
        <f ca="1">IF(BD$5="",0,IF(BD$5=1,$S35,BC345))</f>
        <v>255888</v>
      </c>
      <c r="BE35" s="30">
        <f ca="1">IF(BE$5="",0,IF(BE$5=1,$S35,BD345))</f>
        <v>266238</v>
      </c>
      <c r="BF35" s="30">
        <f ca="1">IF(BF$5="",0,IF(BF$5=1,$S35,BE345))</f>
        <v>273651.75</v>
      </c>
      <c r="BG35" s="30">
        <f ca="1">IF(BG$5="",0,IF(BG$5=1,$S35,BF345))</f>
        <v>278264.25</v>
      </c>
      <c r="BH35" s="30">
        <f ca="1">IF(BH$5="",0,IF(BH$5=1,$S35,BG345))</f>
        <v>280802.25</v>
      </c>
      <c r="BI35" s="30">
        <f ca="1">IF(BI$5="",0,IF(BI$5=1,$S35,BH345))</f>
        <v>282120.75</v>
      </c>
      <c r="BJ35" s="30">
        <f ca="1">IF(BJ$5="",0,IF(BJ$5=1,$S35,BI345))</f>
        <v>282755.25</v>
      </c>
      <c r="BK35" s="30">
        <f ca="1">IF(BK$5="",0,IF(BK$5=1,$S35,BJ345))</f>
        <v>283032</v>
      </c>
      <c r="BL35" s="30">
        <f ca="1">IF(BL$5="",0,IF(BL$5=1,$S35,BK345))</f>
        <v>283131</v>
      </c>
      <c r="BM35" s="30">
        <f ca="1">IF(BM$5="",0,IF(BM$5=1,$S35,BL345))</f>
        <v>283162.5</v>
      </c>
      <c r="BN35" s="30">
        <f ca="1">IF(BN$5="",0,IF(BN$5=1,$S35,BM345))</f>
        <v>283173.75</v>
      </c>
      <c r="BO35" s="30">
        <f ca="1">IF(BO$5="",0,IF(BO$5=1,$S35,BN345))</f>
        <v>283176</v>
      </c>
      <c r="BP35" s="30">
        <f ca="1">IF(BP$5="",0,IF(BP$5=1,$S35,BO345))</f>
        <v>283176</v>
      </c>
      <c r="BQ35" s="30">
        <f ca="1">IF(BQ$5="",0,IF(BQ$5=1,$S35,BP345))</f>
        <v>283176</v>
      </c>
      <c r="BR35" s="30">
        <f ca="1">IF(BR$5="",0,IF(BR$5=1,$S35,BQ345))</f>
        <v>283176</v>
      </c>
      <c r="BS35" s="30">
        <f ca="1">IF(BS$5="",0,IF(BS$5=1,$S35,BR345))</f>
        <v>283176</v>
      </c>
      <c r="BT35" s="30">
        <f ca="1">IF(BT$5="",0,IF(BT$5=1,$S35,BS345))</f>
        <v>283176</v>
      </c>
      <c r="BU35" s="30">
        <f ca="1">IF(BU$5="",0,IF(BU$5=1,$S35,BT345))</f>
        <v>283176</v>
      </c>
      <c r="BV35" s="30">
        <f>IF(BV$5="",0,IF(BV$5=1,$S35,BU345))</f>
        <v>0</v>
      </c>
      <c r="BW35" s="30">
        <f>IF(BW$5="",0,IF(BW$5=1,$S35,BV345))</f>
        <v>0</v>
      </c>
      <c r="BX35" s="30">
        <f>IF(BX$5="",0,IF(BX$5=1,$S35,BW345))</f>
        <v>0</v>
      </c>
      <c r="BY35" s="30">
        <f>IF(BY$5="",0,IF(BY$5=1,$S35,BX345))</f>
        <v>0</v>
      </c>
      <c r="BZ35" s="30">
        <f>IF(BZ$5="",0,IF(BZ$5=1,$S35,BY345))</f>
        <v>0</v>
      </c>
      <c r="CA35" s="30">
        <f>IF(CA$5="",0,IF(CA$5=1,$S35,BZ345))</f>
        <v>0</v>
      </c>
      <c r="CB35" s="30">
        <f>IF(CB$5="",0,IF(CB$5=1,$S35,CA345))</f>
        <v>0</v>
      </c>
      <c r="CC35" s="30">
        <f>IF(CC$5="",0,IF(CC$5=1,$S35,CB345))</f>
        <v>0</v>
      </c>
      <c r="CD35" s="30">
        <f>IF(CD$5="",0,IF(CD$5=1,$S35,CC345))</f>
        <v>0</v>
      </c>
      <c r="CE35" s="30">
        <f>IF(CE$5="",0,IF(CE$5=1,$S35,CD345))</f>
        <v>0</v>
      </c>
      <c r="CF35" s="30">
        <f>IF(CF$5="",0,IF(CF$5=1,$S35,CE345))</f>
        <v>0</v>
      </c>
      <c r="CG35" s="30">
        <f>IF(CG$5="",0,IF(CG$5=1,$S35,CF345))</f>
        <v>0</v>
      </c>
      <c r="CH35" s="30">
        <f>IF(CH$5="",0,IF(CH$5=1,$S35,CG345))</f>
        <v>0</v>
      </c>
      <c r="CI35" s="30">
        <f>IF(CI$5="",0,IF(CI$5=1,$S35,CH345))</f>
        <v>0</v>
      </c>
      <c r="CJ35" s="30">
        <f>IF(CJ$5="",0,IF(CJ$5=1,$S35,CI345))</f>
        <v>0</v>
      </c>
      <c r="CK35" s="30">
        <f>IF(CK$5="",0,IF(CK$5=1,$S35,CJ345))</f>
        <v>0</v>
      </c>
      <c r="CL35" s="30">
        <f>IF(CL$5="",0,IF(CL$5=1,$S35,CK345))</f>
        <v>0</v>
      </c>
      <c r="CM35" s="30">
        <f>IF(CM$5="",0,IF(CM$5=1,$S35,CL345))</f>
        <v>0</v>
      </c>
      <c r="CN35" s="30">
        <f>IF(CN$5="",0,IF(CN$5=1,$S35,CM345))</f>
        <v>0</v>
      </c>
      <c r="CO35" s="30">
        <f>IF(CO$5="",0,IF(CO$5=1,$S35,CN345))</f>
        <v>0</v>
      </c>
      <c r="CP35" s="30">
        <f>IF(CP$5="",0,IF(CP$5=1,$S35,CO345))</f>
        <v>0</v>
      </c>
      <c r="CQ35" s="30">
        <f>IF(CQ$5="",0,IF(CQ$5=1,$S35,CP345))</f>
        <v>0</v>
      </c>
      <c r="CR35" s="30">
        <f>IF(CR$5="",0,IF(CR$5=1,$S35,CQ345))</f>
        <v>0</v>
      </c>
      <c r="CS35" s="30">
        <f>IF(CS$5="",0,IF(CS$5=1,$S35,CR345))</f>
        <v>0</v>
      </c>
      <c r="CT35" s="30">
        <f>IF(CT$5="",0,IF(CT$5=1,$S35,CS345))</f>
        <v>0</v>
      </c>
    </row>
    <row r="36" spans="1:98" s="27" customFormat="1" ht="12" x14ac:dyDescent="0.25">
      <c r="A36" s="26">
        <f>ROW()</f>
        <v>36</v>
      </c>
      <c r="B36" s="82"/>
      <c r="C36" s="142"/>
      <c r="E36" s="24"/>
      <c r="F36" s="66" t="str">
        <f t="shared" si="21"/>
        <v>АКТИВЫ</v>
      </c>
      <c r="G36" s="66" t="str">
        <f t="shared" si="16"/>
        <v>Запасы СиМ</v>
      </c>
      <c r="H36" s="66" t="str">
        <f t="shared" si="22"/>
        <v>Вн.пр-во</v>
      </c>
      <c r="I36" s="27" t="str">
        <f>BP!$F$29</f>
        <v>ЭлЭн</v>
      </c>
      <c r="P36" s="30"/>
      <c r="R36" s="24"/>
      <c r="S36" s="93"/>
      <c r="V36" s="85"/>
      <c r="W36" s="29"/>
      <c r="Z36" s="30">
        <f>IF(Z$5="",0,IF(Z$5=1,$S36,Y346))</f>
        <v>0</v>
      </c>
      <c r="AA36" s="30">
        <f ca="1">IF(AA$5="",0,IF(AA$5=1,$S36,Z346))</f>
        <v>0</v>
      </c>
      <c r="AB36" s="30">
        <f ca="1">IF(AB$5="",0,IF(AB$5=1,$S36,AA346))</f>
        <v>0</v>
      </c>
      <c r="AC36" s="30">
        <f ca="1">IF(AC$5="",0,IF(AC$5=1,$S36,AB346))</f>
        <v>0</v>
      </c>
      <c r="AD36" s="30">
        <f ca="1">IF(AD$5="",0,IF(AD$5=1,$S36,AC346))</f>
        <v>0</v>
      </c>
      <c r="AE36" s="30">
        <f ca="1">IF(AE$5="",0,IF(AE$5=1,$S36,AD346))</f>
        <v>0</v>
      </c>
      <c r="AF36" s="30">
        <f ca="1">IF(AF$5="",0,IF(AF$5=1,$S36,AE346))</f>
        <v>107.33333333333333</v>
      </c>
      <c r="AG36" s="30">
        <f ca="1">IF(AG$5="",0,IF(AG$5=1,$S36,AF346))</f>
        <v>536.66666666666663</v>
      </c>
      <c r="AH36" s="30">
        <f ca="1">IF(AH$5="",0,IF(AH$5=1,$S36,AG346))</f>
        <v>1202.1333333333334</v>
      </c>
      <c r="AI36" s="30">
        <f ca="1">IF(AI$5="",0,IF(AI$5=1,$S36,AH346))</f>
        <v>1902.4833333333331</v>
      </c>
      <c r="AJ36" s="30">
        <f ca="1">IF(AJ$5="",0,IF(AJ$5=1,$S36,AI346))</f>
        <v>2570.6333333333332</v>
      </c>
      <c r="AK36" s="30">
        <f ca="1">IF(AK$5="",0,IF(AK$5=1,$S36,AJ346))</f>
        <v>3333.7733333333335</v>
      </c>
      <c r="AL36" s="30">
        <f ca="1">IF(AL$5="",0,IF(AL$5=1,$S36,AK346))</f>
        <v>4966.3133333333335</v>
      </c>
      <c r="AM36" s="30">
        <f ca="1">IF(AM$5="",0,IF(AM$5=1,$S36,AL346))</f>
        <v>8134.7933333333331</v>
      </c>
      <c r="AN36" s="30">
        <f ca="1">IF(AN$5="",0,IF(AN$5=1,$S36,AM346))</f>
        <v>12976.331666666665</v>
      </c>
      <c r="AO36" s="30">
        <f ca="1">IF(AO$5="",0,IF(AO$5=1,$S36,AN346))</f>
        <v>19445.311666666665</v>
      </c>
      <c r="AP36" s="30">
        <f ca="1">IF(AP$5="",0,IF(AP$5=1,$S36,AO346))</f>
        <v>27125.011666666658</v>
      </c>
      <c r="AQ36" s="30">
        <f ca="1">IF(AQ$5="",0,IF(AQ$5=1,$S36,AP346))</f>
        <v>35520.624999999993</v>
      </c>
      <c r="AR36" s="30">
        <f ca="1">IF(AR$5="",0,IF(AR$5=1,$S36,AQ346))</f>
        <v>44321.421666666662</v>
      </c>
      <c r="AS36" s="30">
        <f ca="1">IF(AS$5="",0,IF(AS$5=1,$S36,AR346))</f>
        <v>53333.93333333332</v>
      </c>
      <c r="AT36" s="30">
        <f ca="1">IF(AT$5="",0,IF(AT$5=1,$S36,AS346))</f>
        <v>62451.899999999994</v>
      </c>
      <c r="AU36" s="30">
        <f ca="1">IF(AU$5="",0,IF(AU$5=1,$S36,AT346))</f>
        <v>71610.116666666669</v>
      </c>
      <c r="AV36" s="30">
        <f ca="1">IF(AV$5="",0,IF(AV$5=1,$S36,AU346))</f>
        <v>80780.408333333326</v>
      </c>
      <c r="AW36" s="30">
        <f ca="1">IF(AW$5="",0,IF(AW$5=1,$S36,AV346))</f>
        <v>89956.066666666651</v>
      </c>
      <c r="AX36" s="30">
        <f ca="1">IF(AX$5="",0,IF(AX$5=1,$S36,AW346))</f>
        <v>99133.066666666637</v>
      </c>
      <c r="AY36" s="30">
        <f ca="1">IF(AY$5="",0,IF(AY$5=1,$S36,AX346))</f>
        <v>108310.06666666664</v>
      </c>
      <c r="AZ36" s="30">
        <f ca="1">IF(AZ$5="",0,IF(AZ$5=1,$S36,AY346))</f>
        <v>117487.06666666664</v>
      </c>
      <c r="BA36" s="30">
        <f ca="1">IF(BA$5="",0,IF(BA$5=1,$S36,AZ346))</f>
        <v>126664.06666666664</v>
      </c>
      <c r="BB36" s="30">
        <f ca="1">IF(BB$5="",0,IF(BB$5=1,$S36,BA346))</f>
        <v>135841.06666666665</v>
      </c>
      <c r="BC36" s="30">
        <f ca="1">IF(BC$5="",0,IF(BC$5=1,$S36,BB346))</f>
        <v>144749.73333333334</v>
      </c>
      <c r="BD36" s="30">
        <f ca="1">IF(BD$5="",0,IF(BD$5=1,$S36,BC346))</f>
        <v>152585.06666666665</v>
      </c>
      <c r="BE36" s="30">
        <f ca="1">IF(BE$5="",0,IF(BE$5=1,$S36,BD346))</f>
        <v>158756.73333333328</v>
      </c>
      <c r="BF36" s="30">
        <f ca="1">IF(BF$5="",0,IF(BF$5=1,$S36,BE346))</f>
        <v>163177.52499999994</v>
      </c>
      <c r="BG36" s="30">
        <f ca="1">IF(BG$5="",0,IF(BG$5=1,$S36,BF346))</f>
        <v>165927.94166666659</v>
      </c>
      <c r="BH36" s="30">
        <f ca="1">IF(BH$5="",0,IF(BH$5=1,$S36,BG346))</f>
        <v>167441.34166666662</v>
      </c>
      <c r="BI36" s="30">
        <f ca="1">IF(BI$5="",0,IF(BI$5=1,$S36,BH346))</f>
        <v>168227.55833333329</v>
      </c>
      <c r="BJ36" s="30">
        <f ca="1">IF(BJ$5="",0,IF(BJ$5=1,$S36,BI346))</f>
        <v>168605.90833333327</v>
      </c>
      <c r="BK36" s="30">
        <f ca="1">IF(BK$5="",0,IF(BK$5=1,$S36,BJ346))</f>
        <v>168770.93333333323</v>
      </c>
      <c r="BL36" s="30">
        <f ca="1">IF(BL$5="",0,IF(BL$5=1,$S36,BK346))</f>
        <v>168829.96666666656</v>
      </c>
      <c r="BM36" s="30">
        <f ca="1">IF(BM$5="",0,IF(BM$5=1,$S36,BL346))</f>
        <v>168848.74999999988</v>
      </c>
      <c r="BN36" s="30">
        <f ca="1">IF(BN$5="",0,IF(BN$5=1,$S36,BM346))</f>
        <v>168855.45833333323</v>
      </c>
      <c r="BO36" s="30">
        <f ca="1">IF(BO$5="",0,IF(BO$5=1,$S36,BN346))</f>
        <v>168856.79999999987</v>
      </c>
      <c r="BP36" s="30">
        <f ca="1">IF(BP$5="",0,IF(BP$5=1,$S36,BO346))</f>
        <v>168856.79999999987</v>
      </c>
      <c r="BQ36" s="30">
        <f ca="1">IF(BQ$5="",0,IF(BQ$5=1,$S36,BP346))</f>
        <v>168856.79999999987</v>
      </c>
      <c r="BR36" s="30">
        <f ca="1">IF(BR$5="",0,IF(BR$5=1,$S36,BQ346))</f>
        <v>168856.79999999987</v>
      </c>
      <c r="BS36" s="30">
        <f ca="1">IF(BS$5="",0,IF(BS$5=1,$S36,BR346))</f>
        <v>168856.79999999987</v>
      </c>
      <c r="BT36" s="30">
        <f ca="1">IF(BT$5="",0,IF(BT$5=1,$S36,BS346))</f>
        <v>168856.79999999987</v>
      </c>
      <c r="BU36" s="30">
        <f ca="1">IF(BU$5="",0,IF(BU$5=1,$S36,BT346))</f>
        <v>168856.79999999987</v>
      </c>
      <c r="BV36" s="30">
        <f>IF(BV$5="",0,IF(BV$5=1,$S36,BU346))</f>
        <v>0</v>
      </c>
      <c r="BW36" s="30">
        <f>IF(BW$5="",0,IF(BW$5=1,$S36,BV346))</f>
        <v>0</v>
      </c>
      <c r="BX36" s="30">
        <f>IF(BX$5="",0,IF(BX$5=1,$S36,BW346))</f>
        <v>0</v>
      </c>
      <c r="BY36" s="30">
        <f>IF(BY$5="",0,IF(BY$5=1,$S36,BX346))</f>
        <v>0</v>
      </c>
      <c r="BZ36" s="30">
        <f>IF(BZ$5="",0,IF(BZ$5=1,$S36,BY346))</f>
        <v>0</v>
      </c>
      <c r="CA36" s="30">
        <f>IF(CA$5="",0,IF(CA$5=1,$S36,BZ346))</f>
        <v>0</v>
      </c>
      <c r="CB36" s="30">
        <f>IF(CB$5="",0,IF(CB$5=1,$S36,CA346))</f>
        <v>0</v>
      </c>
      <c r="CC36" s="30">
        <f>IF(CC$5="",0,IF(CC$5=1,$S36,CB346))</f>
        <v>0</v>
      </c>
      <c r="CD36" s="30">
        <f>IF(CD$5="",0,IF(CD$5=1,$S36,CC346))</f>
        <v>0</v>
      </c>
      <c r="CE36" s="30">
        <f>IF(CE$5="",0,IF(CE$5=1,$S36,CD346))</f>
        <v>0</v>
      </c>
      <c r="CF36" s="30">
        <f>IF(CF$5="",0,IF(CF$5=1,$S36,CE346))</f>
        <v>0</v>
      </c>
      <c r="CG36" s="30">
        <f>IF(CG$5="",0,IF(CG$5=1,$S36,CF346))</f>
        <v>0</v>
      </c>
      <c r="CH36" s="30">
        <f>IF(CH$5="",0,IF(CH$5=1,$S36,CG346))</f>
        <v>0</v>
      </c>
      <c r="CI36" s="30">
        <f>IF(CI$5="",0,IF(CI$5=1,$S36,CH346))</f>
        <v>0</v>
      </c>
      <c r="CJ36" s="30">
        <f>IF(CJ$5="",0,IF(CJ$5=1,$S36,CI346))</f>
        <v>0</v>
      </c>
      <c r="CK36" s="30">
        <f>IF(CK$5="",0,IF(CK$5=1,$S36,CJ346))</f>
        <v>0</v>
      </c>
      <c r="CL36" s="30">
        <f>IF(CL$5="",0,IF(CL$5=1,$S36,CK346))</f>
        <v>0</v>
      </c>
      <c r="CM36" s="30">
        <f>IF(CM$5="",0,IF(CM$5=1,$S36,CL346))</f>
        <v>0</v>
      </c>
      <c r="CN36" s="30">
        <f>IF(CN$5="",0,IF(CN$5=1,$S36,CM346))</f>
        <v>0</v>
      </c>
      <c r="CO36" s="30">
        <f>IF(CO$5="",0,IF(CO$5=1,$S36,CN346))</f>
        <v>0</v>
      </c>
      <c r="CP36" s="30">
        <f>IF(CP$5="",0,IF(CP$5=1,$S36,CO346))</f>
        <v>0</v>
      </c>
      <c r="CQ36" s="30">
        <f>IF(CQ$5="",0,IF(CQ$5=1,$S36,CP346))</f>
        <v>0</v>
      </c>
      <c r="CR36" s="30">
        <f>IF(CR$5="",0,IF(CR$5=1,$S36,CQ346))</f>
        <v>0</v>
      </c>
      <c r="CS36" s="30">
        <f>IF(CS$5="",0,IF(CS$5=1,$S36,CR346))</f>
        <v>0</v>
      </c>
      <c r="CT36" s="30">
        <f>IF(CT$5="",0,IF(CT$5=1,$S36,CS346))</f>
        <v>0</v>
      </c>
    </row>
    <row r="37" spans="1:98" s="2" customFormat="1" ht="12" x14ac:dyDescent="0.25">
      <c r="A37" s="11">
        <f>ROW()</f>
        <v>37</v>
      </c>
      <c r="B37" s="100"/>
      <c r="C37" s="142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$F$319</f>
        <v>АКТИВЫ</v>
      </c>
      <c r="G38" s="66" t="str">
        <f t="shared" si="16"/>
        <v>Запасы СиМ</v>
      </c>
      <c r="H38" s="31" t="str">
        <f>$H$348</f>
        <v>Цех-2</v>
      </c>
      <c r="P38" s="30"/>
      <c r="R38" s="24"/>
      <c r="S38" s="30"/>
      <c r="V38" s="85"/>
      <c r="W38" s="29"/>
      <c r="Z38" s="30">
        <f>SUM(Z39:Z48)</f>
        <v>0</v>
      </c>
      <c r="AA38" s="30">
        <f t="shared" ref="AA38:CL38" ca="1" si="23">SUM(AA39:AA48)</f>
        <v>0</v>
      </c>
      <c r="AB38" s="30">
        <f t="shared" ca="1" si="23"/>
        <v>0</v>
      </c>
      <c r="AC38" s="30">
        <f t="shared" ca="1" si="23"/>
        <v>0</v>
      </c>
      <c r="AD38" s="30">
        <f t="shared" ca="1" si="23"/>
        <v>0</v>
      </c>
      <c r="AE38" s="30">
        <f t="shared" ca="1" si="23"/>
        <v>0</v>
      </c>
      <c r="AF38" s="30">
        <f t="shared" ca="1" si="23"/>
        <v>0</v>
      </c>
      <c r="AG38" s="30">
        <f t="shared" ca="1" si="23"/>
        <v>0</v>
      </c>
      <c r="AH38" s="30">
        <f t="shared" ca="1" si="23"/>
        <v>19803.333333333332</v>
      </c>
      <c r="AI38" s="30">
        <f t="shared" ca="1" si="23"/>
        <v>79213.333333333328</v>
      </c>
      <c r="AJ38" s="30">
        <f t="shared" ca="1" si="23"/>
        <v>142584</v>
      </c>
      <c r="AK38" s="30">
        <f t="shared" ca="1" si="23"/>
        <v>208430.08333333337</v>
      </c>
      <c r="AL38" s="30">
        <f t="shared" ca="1" si="23"/>
        <v>265859.75</v>
      </c>
      <c r="AM38" s="30">
        <f t="shared" ca="1" si="23"/>
        <v>349231.78333333333</v>
      </c>
      <c r="AN38" s="30">
        <f t="shared" ca="1" si="23"/>
        <v>567068.44999999995</v>
      </c>
      <c r="AO38" s="30">
        <f t="shared" ca="1" si="23"/>
        <v>933826.18333333347</v>
      </c>
      <c r="AP38" s="30">
        <f t="shared" ca="1" si="23"/>
        <v>1460347.3083333333</v>
      </c>
      <c r="AQ38" s="30">
        <f t="shared" ca="1" si="23"/>
        <v>2127373.0833333335</v>
      </c>
      <c r="AR38" s="30">
        <f t="shared" ca="1" si="23"/>
        <v>2877275.8083333331</v>
      </c>
      <c r="AS38" s="30">
        <f t="shared" ca="1" si="23"/>
        <v>3676389.8166666669</v>
      </c>
      <c r="AT38" s="30">
        <f t="shared" ca="1" si="23"/>
        <v>4501050.125</v>
      </c>
      <c r="AU38" s="30">
        <f t="shared" ca="1" si="23"/>
        <v>5339226.208333333</v>
      </c>
      <c r="AV38" s="30">
        <f t="shared" ca="1" si="23"/>
        <v>6183343.291666667</v>
      </c>
      <c r="AW38" s="30">
        <f t="shared" ca="1" si="23"/>
        <v>7028945.625</v>
      </c>
      <c r="AX38" s="30">
        <f t="shared" ca="1" si="23"/>
        <v>7875290.5833333321</v>
      </c>
      <c r="AY38" s="30">
        <f t="shared" ca="1" si="23"/>
        <v>8721883.083333334</v>
      </c>
      <c r="AZ38" s="30">
        <f t="shared" ca="1" si="23"/>
        <v>9568475.583333334</v>
      </c>
      <c r="BA38" s="30">
        <f t="shared" ca="1" si="23"/>
        <v>10415068.083333334</v>
      </c>
      <c r="BB38" s="30">
        <f t="shared" ca="1" si="23"/>
        <v>11261660.583333334</v>
      </c>
      <c r="BC38" s="30">
        <f t="shared" ca="1" si="23"/>
        <v>12108253.083333334</v>
      </c>
      <c r="BD38" s="30">
        <f t="shared" ca="1" si="23"/>
        <v>12954845.583333334</v>
      </c>
      <c r="BE38" s="30">
        <f t="shared" ca="1" si="23"/>
        <v>13751929.75</v>
      </c>
      <c r="BF38" s="30">
        <f t="shared" ca="1" si="23"/>
        <v>14400488.916666664</v>
      </c>
      <c r="BG38" s="30">
        <f t="shared" ca="1" si="23"/>
        <v>14890621.416666664</v>
      </c>
      <c r="BH38" s="30">
        <f t="shared" ca="1" si="23"/>
        <v>15216138.708333334</v>
      </c>
      <c r="BI38" s="30">
        <f t="shared" ca="1" si="23"/>
        <v>15398081.833333334</v>
      </c>
      <c r="BJ38" s="30">
        <f t="shared" ca="1" si="23"/>
        <v>15495365.708333334</v>
      </c>
      <c r="BK38" s="30">
        <f t="shared" ca="1" si="23"/>
        <v>15543141.25</v>
      </c>
      <c r="BL38" s="30">
        <f t="shared" ca="1" si="23"/>
        <v>15565172.458333334</v>
      </c>
      <c r="BM38" s="30">
        <f t="shared" ca="1" si="23"/>
        <v>15573588.875</v>
      </c>
      <c r="BN38" s="30">
        <f t="shared" ca="1" si="23"/>
        <v>15576064.291666664</v>
      </c>
      <c r="BO38" s="30">
        <f t="shared" ca="1" si="23"/>
        <v>15577054.458333334</v>
      </c>
      <c r="BP38" s="30">
        <f t="shared" ca="1" si="23"/>
        <v>15577302</v>
      </c>
      <c r="BQ38" s="30">
        <f t="shared" ca="1" si="23"/>
        <v>15577301.999999998</v>
      </c>
      <c r="BR38" s="30">
        <f t="shared" ca="1" si="23"/>
        <v>15577301.999999998</v>
      </c>
      <c r="BS38" s="30">
        <f t="shared" ca="1" si="23"/>
        <v>15577301.999999998</v>
      </c>
      <c r="BT38" s="30">
        <f t="shared" ca="1" si="23"/>
        <v>15577301.999999998</v>
      </c>
      <c r="BU38" s="30">
        <f t="shared" ca="1" si="23"/>
        <v>15577301.999999998</v>
      </c>
      <c r="BV38" s="30">
        <f t="shared" si="23"/>
        <v>0</v>
      </c>
      <c r="BW38" s="30">
        <f t="shared" si="23"/>
        <v>0</v>
      </c>
      <c r="BX38" s="30">
        <f t="shared" si="23"/>
        <v>0</v>
      </c>
      <c r="BY38" s="30">
        <f t="shared" si="23"/>
        <v>0</v>
      </c>
      <c r="BZ38" s="30">
        <f t="shared" si="23"/>
        <v>0</v>
      </c>
      <c r="CA38" s="30">
        <f t="shared" si="23"/>
        <v>0</v>
      </c>
      <c r="CB38" s="30">
        <f t="shared" si="23"/>
        <v>0</v>
      </c>
      <c r="CC38" s="30">
        <f t="shared" si="23"/>
        <v>0</v>
      </c>
      <c r="CD38" s="30">
        <f t="shared" si="23"/>
        <v>0</v>
      </c>
      <c r="CE38" s="30">
        <f t="shared" si="23"/>
        <v>0</v>
      </c>
      <c r="CF38" s="30">
        <f t="shared" si="23"/>
        <v>0</v>
      </c>
      <c r="CG38" s="30">
        <f t="shared" si="23"/>
        <v>0</v>
      </c>
      <c r="CH38" s="30">
        <f t="shared" si="23"/>
        <v>0</v>
      </c>
      <c r="CI38" s="30">
        <f t="shared" si="23"/>
        <v>0</v>
      </c>
      <c r="CJ38" s="30">
        <f t="shared" si="23"/>
        <v>0</v>
      </c>
      <c r="CK38" s="30">
        <f t="shared" si="23"/>
        <v>0</v>
      </c>
      <c r="CL38" s="30">
        <f t="shared" si="23"/>
        <v>0</v>
      </c>
      <c r="CM38" s="30">
        <f t="shared" ref="CM38:CT38" si="24">SUM(CM39:CM48)</f>
        <v>0</v>
      </c>
      <c r="CN38" s="30">
        <f t="shared" si="24"/>
        <v>0</v>
      </c>
      <c r="CO38" s="30">
        <f t="shared" si="24"/>
        <v>0</v>
      </c>
      <c r="CP38" s="30">
        <f t="shared" si="24"/>
        <v>0</v>
      </c>
      <c r="CQ38" s="30">
        <f t="shared" si="24"/>
        <v>0</v>
      </c>
      <c r="CR38" s="30">
        <f t="shared" si="24"/>
        <v>0</v>
      </c>
      <c r="CS38" s="30">
        <f t="shared" si="24"/>
        <v>0</v>
      </c>
      <c r="CT38" s="30">
        <f t="shared" si="24"/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>$F$319</f>
        <v>АКТИВЫ</v>
      </c>
      <c r="G39" s="66" t="str">
        <f t="shared" si="16"/>
        <v>Запасы СиМ</v>
      </c>
      <c r="H39" s="66" t="str">
        <f>$H$348</f>
        <v>Цех-2</v>
      </c>
      <c r="I39" s="27" t="str">
        <f>BP!$F$21</f>
        <v>Основа</v>
      </c>
      <c r="P39" s="30"/>
      <c r="R39" s="24"/>
      <c r="S39" s="93"/>
      <c r="V39" s="85"/>
      <c r="W39" s="29"/>
      <c r="Z39" s="30">
        <f>IF(Z$5="",0,IF(Z$5=1,$S39,Y349))</f>
        <v>0</v>
      </c>
      <c r="AA39" s="30">
        <f ca="1">IF(AA$5="",0,IF(AA$5=1,$S39,Z349))</f>
        <v>0</v>
      </c>
      <c r="AB39" s="30">
        <f ca="1">IF(AB$5="",0,IF(AB$5=1,$S39,AA349))</f>
        <v>0</v>
      </c>
      <c r="AC39" s="30">
        <f ca="1">IF(AC$5="",0,IF(AC$5=1,$S39,AB349))</f>
        <v>0</v>
      </c>
      <c r="AD39" s="30">
        <f ca="1">IF(AD$5="",0,IF(AD$5=1,$S39,AC349))</f>
        <v>0</v>
      </c>
      <c r="AE39" s="30">
        <f ca="1">IF(AE$5="",0,IF(AE$5=1,$S39,AD349))</f>
        <v>0</v>
      </c>
      <c r="AF39" s="30">
        <f ca="1">IF(AF$5="",0,IF(AF$5=1,$S39,AE349))</f>
        <v>0</v>
      </c>
      <c r="AG39" s="30">
        <f ca="1">IF(AG$5="",0,IF(AG$5=1,$S39,AF349))</f>
        <v>0</v>
      </c>
      <c r="AH39" s="30">
        <f ca="1">IF(AH$5="",0,IF(AH$5=1,$S39,AG349))</f>
        <v>3500</v>
      </c>
      <c r="AI39" s="30">
        <f ca="1">IF(AI$5="",0,IF(AI$5=1,$S39,AH349))</f>
        <v>14000</v>
      </c>
      <c r="AJ39" s="30">
        <f ca="1">IF(AJ$5="",0,IF(AJ$5=1,$S39,AI349))</f>
        <v>25200</v>
      </c>
      <c r="AK39" s="30">
        <f ca="1">IF(AK$5="",0,IF(AK$5=1,$S39,AJ349))</f>
        <v>36837.5</v>
      </c>
      <c r="AL39" s="30">
        <f ca="1">IF(AL$5="",0,IF(AL$5=1,$S39,AK349))</f>
        <v>46987.5</v>
      </c>
      <c r="AM39" s="30">
        <f ca="1">IF(AM$5="",0,IF(AM$5=1,$S39,AL349))</f>
        <v>61722.500000000015</v>
      </c>
      <c r="AN39" s="30">
        <f ca="1">IF(AN$5="",0,IF(AN$5=1,$S39,AM349))</f>
        <v>100222.50000000001</v>
      </c>
      <c r="AO39" s="30">
        <f ca="1">IF(AO$5="",0,IF(AO$5=1,$S39,AN349))</f>
        <v>165042.5</v>
      </c>
      <c r="AP39" s="30">
        <f ca="1">IF(AP$5="",0,IF(AP$5=1,$S39,AO349))</f>
        <v>258098.75</v>
      </c>
      <c r="AQ39" s="30">
        <f ca="1">IF(AQ$5="",0,IF(AQ$5=1,$S39,AP349))</f>
        <v>375987.5</v>
      </c>
      <c r="AR39" s="30">
        <f ca="1">IF(AR$5="",0,IF(AR$5=1,$S39,AQ349))</f>
        <v>508523.75</v>
      </c>
      <c r="AS39" s="30">
        <f ca="1">IF(AS$5="",0,IF(AS$5=1,$S39,AR349))</f>
        <v>649757.5</v>
      </c>
      <c r="AT39" s="30">
        <f ca="1">IF(AT$5="",0,IF(AT$5=1,$S39,AS349))</f>
        <v>795506.25</v>
      </c>
      <c r="AU39" s="30">
        <f ca="1">IF(AU$5="",0,IF(AU$5=1,$S39,AT349))</f>
        <v>943643.75</v>
      </c>
      <c r="AV39" s="30">
        <f ca="1">IF(AV$5="",0,IF(AV$5=1,$S39,AU349))</f>
        <v>1092831.25</v>
      </c>
      <c r="AW39" s="30">
        <f ca="1">IF(AW$5="",0,IF(AW$5=1,$S39,AV349))</f>
        <v>1242281.25</v>
      </c>
      <c r="AX39" s="30">
        <f ca="1">IF(AX$5="",0,IF(AX$5=1,$S39,AW349))</f>
        <v>1391862.5</v>
      </c>
      <c r="AY39" s="30">
        <f ca="1">IF(AY$5="",0,IF(AY$5=1,$S39,AX349))</f>
        <v>1541487.5</v>
      </c>
      <c r="AZ39" s="30">
        <f ca="1">IF(AZ$5="",0,IF(AZ$5=1,$S39,AY349))</f>
        <v>1691112.5</v>
      </c>
      <c r="BA39" s="30">
        <f ca="1">IF(BA$5="",0,IF(BA$5=1,$S39,AZ349))</f>
        <v>1840737.5</v>
      </c>
      <c r="BB39" s="30">
        <f ca="1">IF(BB$5="",0,IF(BB$5=1,$S39,BA349))</f>
        <v>1990362.5</v>
      </c>
      <c r="BC39" s="30">
        <f ca="1">IF(BC$5="",0,IF(BC$5=1,$S39,BB349))</f>
        <v>2139987.5</v>
      </c>
      <c r="BD39" s="30">
        <f ca="1">IF(BD$5="",0,IF(BD$5=1,$S39,BC349))</f>
        <v>2289612.5</v>
      </c>
      <c r="BE39" s="30">
        <f ca="1">IF(BE$5="",0,IF(BE$5=1,$S39,BD349))</f>
        <v>2430487.5</v>
      </c>
      <c r="BF39" s="30">
        <f ca="1">IF(BF$5="",0,IF(BF$5=1,$S39,BE349))</f>
        <v>2545112.5</v>
      </c>
      <c r="BG39" s="30">
        <f ca="1">IF(BG$5="",0,IF(BG$5=1,$S39,BF349))</f>
        <v>2631737.5</v>
      </c>
      <c r="BH39" s="30">
        <f ca="1">IF(BH$5="",0,IF(BH$5=1,$S39,BG349))</f>
        <v>2689268.75</v>
      </c>
      <c r="BI39" s="30">
        <f ca="1">IF(BI$5="",0,IF(BI$5=1,$S39,BH349))</f>
        <v>2721425</v>
      </c>
      <c r="BJ39" s="30">
        <f ca="1">IF(BJ$5="",0,IF(BJ$5=1,$S39,BI349))</f>
        <v>2738618.75</v>
      </c>
      <c r="BK39" s="30">
        <f ca="1">IF(BK$5="",0,IF(BK$5=1,$S39,BJ349))</f>
        <v>2747062.5</v>
      </c>
      <c r="BL39" s="30">
        <f ca="1">IF(BL$5="",0,IF(BL$5=1,$S39,BK349))</f>
        <v>2750956.25</v>
      </c>
      <c r="BM39" s="30">
        <f ca="1">IF(BM$5="",0,IF(BM$5=1,$S39,BL349))</f>
        <v>2752443.75</v>
      </c>
      <c r="BN39" s="30">
        <f ca="1">IF(BN$5="",0,IF(BN$5=1,$S39,BM349))</f>
        <v>2752881.25</v>
      </c>
      <c r="BO39" s="30">
        <f ca="1">IF(BO$5="",0,IF(BO$5=1,$S39,BN349))</f>
        <v>2753056.25</v>
      </c>
      <c r="BP39" s="30">
        <f ca="1">IF(BP$5="",0,IF(BP$5=1,$S39,BO349))</f>
        <v>2753100</v>
      </c>
      <c r="BQ39" s="30">
        <f ca="1">IF(BQ$5="",0,IF(BQ$5=1,$S39,BP349))</f>
        <v>2753099.9999999995</v>
      </c>
      <c r="BR39" s="30">
        <f ca="1">IF(BR$5="",0,IF(BR$5=1,$S39,BQ349))</f>
        <v>2753099.9999999995</v>
      </c>
      <c r="BS39" s="30">
        <f ca="1">IF(BS$5="",0,IF(BS$5=1,$S39,BR349))</f>
        <v>2753099.9999999995</v>
      </c>
      <c r="BT39" s="30">
        <f ca="1">IF(BT$5="",0,IF(BT$5=1,$S39,BS349))</f>
        <v>2753099.9999999995</v>
      </c>
      <c r="BU39" s="30">
        <f ca="1">IF(BU$5="",0,IF(BU$5=1,$S39,BT349))</f>
        <v>2753099.9999999995</v>
      </c>
      <c r="BV39" s="30">
        <f>IF(BV$5="",0,IF(BV$5=1,$S39,BU349))</f>
        <v>0</v>
      </c>
      <c r="BW39" s="30">
        <f>IF(BW$5="",0,IF(BW$5=1,$S39,BV349))</f>
        <v>0</v>
      </c>
      <c r="BX39" s="30">
        <f>IF(BX$5="",0,IF(BX$5=1,$S39,BW349))</f>
        <v>0</v>
      </c>
      <c r="BY39" s="30">
        <f>IF(BY$5="",0,IF(BY$5=1,$S39,BX349))</f>
        <v>0</v>
      </c>
      <c r="BZ39" s="30">
        <f>IF(BZ$5="",0,IF(BZ$5=1,$S39,BY349))</f>
        <v>0</v>
      </c>
      <c r="CA39" s="30">
        <f>IF(CA$5="",0,IF(CA$5=1,$S39,BZ349))</f>
        <v>0</v>
      </c>
      <c r="CB39" s="30">
        <f>IF(CB$5="",0,IF(CB$5=1,$S39,CA349))</f>
        <v>0</v>
      </c>
      <c r="CC39" s="30">
        <f>IF(CC$5="",0,IF(CC$5=1,$S39,CB349))</f>
        <v>0</v>
      </c>
      <c r="CD39" s="30">
        <f>IF(CD$5="",0,IF(CD$5=1,$S39,CC349))</f>
        <v>0</v>
      </c>
      <c r="CE39" s="30">
        <f>IF(CE$5="",0,IF(CE$5=1,$S39,CD349))</f>
        <v>0</v>
      </c>
      <c r="CF39" s="30">
        <f>IF(CF$5="",0,IF(CF$5=1,$S39,CE349))</f>
        <v>0</v>
      </c>
      <c r="CG39" s="30">
        <f>IF(CG$5="",0,IF(CG$5=1,$S39,CF349))</f>
        <v>0</v>
      </c>
      <c r="CH39" s="30">
        <f>IF(CH$5="",0,IF(CH$5=1,$S39,CG349))</f>
        <v>0</v>
      </c>
      <c r="CI39" s="30">
        <f>IF(CI$5="",0,IF(CI$5=1,$S39,CH349))</f>
        <v>0</v>
      </c>
      <c r="CJ39" s="30">
        <f>IF(CJ$5="",0,IF(CJ$5=1,$S39,CI349))</f>
        <v>0</v>
      </c>
      <c r="CK39" s="30">
        <f>IF(CK$5="",0,IF(CK$5=1,$S39,CJ349))</f>
        <v>0</v>
      </c>
      <c r="CL39" s="30">
        <f>IF(CL$5="",0,IF(CL$5=1,$S39,CK349))</f>
        <v>0</v>
      </c>
      <c r="CM39" s="30">
        <f>IF(CM$5="",0,IF(CM$5=1,$S39,CL349))</f>
        <v>0</v>
      </c>
      <c r="CN39" s="30">
        <f>IF(CN$5="",0,IF(CN$5=1,$S39,CM349))</f>
        <v>0</v>
      </c>
      <c r="CO39" s="30">
        <f>IF(CO$5="",0,IF(CO$5=1,$S39,CN349))</f>
        <v>0</v>
      </c>
      <c r="CP39" s="30">
        <f>IF(CP$5="",0,IF(CP$5=1,$S39,CO349))</f>
        <v>0</v>
      </c>
      <c r="CQ39" s="30">
        <f>IF(CQ$5="",0,IF(CQ$5=1,$S39,CP349))</f>
        <v>0</v>
      </c>
      <c r="CR39" s="30">
        <f>IF(CR$5="",0,IF(CR$5=1,$S39,CQ349))</f>
        <v>0</v>
      </c>
      <c r="CS39" s="30">
        <f>IF(CS$5="",0,IF(CS$5=1,$S39,CR349))</f>
        <v>0</v>
      </c>
      <c r="CT39" s="30">
        <f>IF(CT$5="",0,IF(CT$5=1,$S39,CS349))</f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ref="F40:F47" si="25">$F$319</f>
        <v>АКТИВЫ</v>
      </c>
      <c r="G40" s="66" t="str">
        <f t="shared" si="16"/>
        <v>Запасы СиМ</v>
      </c>
      <c r="H40" s="66" t="str">
        <f t="shared" ref="H40:H47" si="26">$H$348</f>
        <v>Цех-2</v>
      </c>
      <c r="I40" s="27" t="str">
        <f>BP!$F$22</f>
        <v>Сырье</v>
      </c>
      <c r="P40" s="30"/>
      <c r="R40" s="24"/>
      <c r="S40" s="93"/>
      <c r="V40" s="85"/>
      <c r="W40" s="29"/>
      <c r="Z40" s="30">
        <f>IF(Z$5="",0,IF(Z$5=1,$S40,Y350))</f>
        <v>0</v>
      </c>
      <c r="AA40" s="30">
        <f ca="1">IF(AA$5="",0,IF(AA$5=1,$S40,Z350))</f>
        <v>0</v>
      </c>
      <c r="AB40" s="30">
        <f ca="1">IF(AB$5="",0,IF(AB$5=1,$S40,AA350))</f>
        <v>0</v>
      </c>
      <c r="AC40" s="30">
        <f ca="1">IF(AC$5="",0,IF(AC$5=1,$S40,AB350))</f>
        <v>0</v>
      </c>
      <c r="AD40" s="30">
        <f ca="1">IF(AD$5="",0,IF(AD$5=1,$S40,AC350))</f>
        <v>0</v>
      </c>
      <c r="AE40" s="30">
        <f ca="1">IF(AE$5="",0,IF(AE$5=1,$S40,AD350))</f>
        <v>0</v>
      </c>
      <c r="AF40" s="30">
        <f ca="1">IF(AF$5="",0,IF(AF$5=1,$S40,AE350))</f>
        <v>0</v>
      </c>
      <c r="AG40" s="30">
        <f ca="1">IF(AG$5="",0,IF(AG$5=1,$S40,AF350))</f>
        <v>0</v>
      </c>
      <c r="AH40" s="30">
        <f ca="1">IF(AH$5="",0,IF(AH$5=1,$S40,AG350))</f>
        <v>400</v>
      </c>
      <c r="AI40" s="30">
        <f ca="1">IF(AI$5="",0,IF(AI$5=1,$S40,AH350))</f>
        <v>1600</v>
      </c>
      <c r="AJ40" s="30">
        <f ca="1">IF(AJ$5="",0,IF(AJ$5=1,$S40,AI350))</f>
        <v>2880</v>
      </c>
      <c r="AK40" s="30">
        <f ca="1">IF(AK$5="",0,IF(AK$5=1,$S40,AJ350))</f>
        <v>4210</v>
      </c>
      <c r="AL40" s="30">
        <f ca="1">IF(AL$5="",0,IF(AL$5=1,$S40,AK350))</f>
        <v>5370</v>
      </c>
      <c r="AM40" s="30">
        <f ca="1">IF(AM$5="",0,IF(AM$5=1,$S40,AL350))</f>
        <v>7054</v>
      </c>
      <c r="AN40" s="30">
        <f ca="1">IF(AN$5="",0,IF(AN$5=1,$S40,AM350))</f>
        <v>11454</v>
      </c>
      <c r="AO40" s="30">
        <f ca="1">IF(AO$5="",0,IF(AO$5=1,$S40,AN350))</f>
        <v>18862</v>
      </c>
      <c r="AP40" s="30">
        <f ca="1">IF(AP$5="",0,IF(AP$5=1,$S40,AO350))</f>
        <v>29496.999999999996</v>
      </c>
      <c r="AQ40" s="30">
        <f ca="1">IF(AQ$5="",0,IF(AQ$5=1,$S40,AP350))</f>
        <v>42970</v>
      </c>
      <c r="AR40" s="30">
        <f ca="1">IF(AR$5="",0,IF(AR$5=1,$S40,AQ350))</f>
        <v>58117</v>
      </c>
      <c r="AS40" s="30">
        <f ca="1">IF(AS$5="",0,IF(AS$5=1,$S40,AR350))</f>
        <v>74258</v>
      </c>
      <c r="AT40" s="30">
        <f ca="1">IF(AT$5="",0,IF(AT$5=1,$S40,AS350))</f>
        <v>90914.999999999985</v>
      </c>
      <c r="AU40" s="30">
        <f ca="1">IF(AU$5="",0,IF(AU$5=1,$S40,AT350))</f>
        <v>107845</v>
      </c>
      <c r="AV40" s="30">
        <f ca="1">IF(AV$5="",0,IF(AV$5=1,$S40,AU350))</f>
        <v>124895</v>
      </c>
      <c r="AW40" s="30">
        <f ca="1">IF(AW$5="",0,IF(AW$5=1,$S40,AV350))</f>
        <v>141975</v>
      </c>
      <c r="AX40" s="30">
        <f ca="1">IF(AX$5="",0,IF(AX$5=1,$S40,AW350))</f>
        <v>159070</v>
      </c>
      <c r="AY40" s="30">
        <f ca="1">IF(AY$5="",0,IF(AY$5=1,$S40,AX350))</f>
        <v>176170</v>
      </c>
      <c r="AZ40" s="30">
        <f ca="1">IF(AZ$5="",0,IF(AZ$5=1,$S40,AY350))</f>
        <v>193270</v>
      </c>
      <c r="BA40" s="30">
        <f ca="1">IF(BA$5="",0,IF(BA$5=1,$S40,AZ350))</f>
        <v>210370</v>
      </c>
      <c r="BB40" s="30">
        <f ca="1">IF(BB$5="",0,IF(BB$5=1,$S40,BA350))</f>
        <v>227470</v>
      </c>
      <c r="BC40" s="30">
        <f ca="1">IF(BC$5="",0,IF(BC$5=1,$S40,BB350))</f>
        <v>244570</v>
      </c>
      <c r="BD40" s="30">
        <f ca="1">IF(BD$5="",0,IF(BD$5=1,$S40,BC350))</f>
        <v>261670</v>
      </c>
      <c r="BE40" s="30">
        <f ca="1">IF(BE$5="",0,IF(BE$5=1,$S40,BD350))</f>
        <v>277770</v>
      </c>
      <c r="BF40" s="30">
        <f ca="1">IF(BF$5="",0,IF(BF$5=1,$S40,BE350))</f>
        <v>290870</v>
      </c>
      <c r="BG40" s="30">
        <f ca="1">IF(BG$5="",0,IF(BG$5=1,$S40,BF350))</f>
        <v>300770</v>
      </c>
      <c r="BH40" s="30">
        <f ca="1">IF(BH$5="",0,IF(BH$5=1,$S40,BG350))</f>
        <v>307345</v>
      </c>
      <c r="BI40" s="30">
        <f ca="1">IF(BI$5="",0,IF(BI$5=1,$S40,BH350))</f>
        <v>311020</v>
      </c>
      <c r="BJ40" s="30">
        <f ca="1">IF(BJ$5="",0,IF(BJ$5=1,$S40,BI350))</f>
        <v>312985</v>
      </c>
      <c r="BK40" s="30">
        <f ca="1">IF(BK$5="",0,IF(BK$5=1,$S40,BJ350))</f>
        <v>313950</v>
      </c>
      <c r="BL40" s="30">
        <f ca="1">IF(BL$5="",0,IF(BL$5=1,$S40,BK350))</f>
        <v>314395</v>
      </c>
      <c r="BM40" s="30">
        <f ca="1">IF(BM$5="",0,IF(BM$5=1,$S40,BL350))</f>
        <v>314565</v>
      </c>
      <c r="BN40" s="30">
        <f ca="1">IF(BN$5="",0,IF(BN$5=1,$S40,BM350))</f>
        <v>314615</v>
      </c>
      <c r="BO40" s="30">
        <f ca="1">IF(BO$5="",0,IF(BO$5=1,$S40,BN350))</f>
        <v>314635</v>
      </c>
      <c r="BP40" s="30">
        <f ca="1">IF(BP$5="",0,IF(BP$5=1,$S40,BO350))</f>
        <v>314640</v>
      </c>
      <c r="BQ40" s="30">
        <f ca="1">IF(BQ$5="",0,IF(BQ$5=1,$S40,BP350))</f>
        <v>314639.99999999994</v>
      </c>
      <c r="BR40" s="30">
        <f ca="1">IF(BR$5="",0,IF(BR$5=1,$S40,BQ350))</f>
        <v>314639.99999999994</v>
      </c>
      <c r="BS40" s="30">
        <f ca="1">IF(BS$5="",0,IF(BS$5=1,$S40,BR350))</f>
        <v>314639.99999999994</v>
      </c>
      <c r="BT40" s="30">
        <f ca="1">IF(BT$5="",0,IF(BT$5=1,$S40,BS350))</f>
        <v>314639.99999999994</v>
      </c>
      <c r="BU40" s="30">
        <f ca="1">IF(BU$5="",0,IF(BU$5=1,$S40,BT350))</f>
        <v>314639.99999999994</v>
      </c>
      <c r="BV40" s="30">
        <f>IF(BV$5="",0,IF(BV$5=1,$S40,BU350))</f>
        <v>0</v>
      </c>
      <c r="BW40" s="30">
        <f>IF(BW$5="",0,IF(BW$5=1,$S40,BV350))</f>
        <v>0</v>
      </c>
      <c r="BX40" s="30">
        <f>IF(BX$5="",0,IF(BX$5=1,$S40,BW350))</f>
        <v>0</v>
      </c>
      <c r="BY40" s="30">
        <f>IF(BY$5="",0,IF(BY$5=1,$S40,BX350))</f>
        <v>0</v>
      </c>
      <c r="BZ40" s="30">
        <f>IF(BZ$5="",0,IF(BZ$5=1,$S40,BY350))</f>
        <v>0</v>
      </c>
      <c r="CA40" s="30">
        <f>IF(CA$5="",0,IF(CA$5=1,$S40,BZ350))</f>
        <v>0</v>
      </c>
      <c r="CB40" s="30">
        <f>IF(CB$5="",0,IF(CB$5=1,$S40,CA350))</f>
        <v>0</v>
      </c>
      <c r="CC40" s="30">
        <f>IF(CC$5="",0,IF(CC$5=1,$S40,CB350))</f>
        <v>0</v>
      </c>
      <c r="CD40" s="30">
        <f>IF(CD$5="",0,IF(CD$5=1,$S40,CC350))</f>
        <v>0</v>
      </c>
      <c r="CE40" s="30">
        <f>IF(CE$5="",0,IF(CE$5=1,$S40,CD350))</f>
        <v>0</v>
      </c>
      <c r="CF40" s="30">
        <f>IF(CF$5="",0,IF(CF$5=1,$S40,CE350))</f>
        <v>0</v>
      </c>
      <c r="CG40" s="30">
        <f>IF(CG$5="",0,IF(CG$5=1,$S40,CF350))</f>
        <v>0</v>
      </c>
      <c r="CH40" s="30">
        <f>IF(CH$5="",0,IF(CH$5=1,$S40,CG350))</f>
        <v>0</v>
      </c>
      <c r="CI40" s="30">
        <f>IF(CI$5="",0,IF(CI$5=1,$S40,CH350))</f>
        <v>0</v>
      </c>
      <c r="CJ40" s="30">
        <f>IF(CJ$5="",0,IF(CJ$5=1,$S40,CI350))</f>
        <v>0</v>
      </c>
      <c r="CK40" s="30">
        <f>IF(CK$5="",0,IF(CK$5=1,$S40,CJ350))</f>
        <v>0</v>
      </c>
      <c r="CL40" s="30">
        <f>IF(CL$5="",0,IF(CL$5=1,$S40,CK350))</f>
        <v>0</v>
      </c>
      <c r="CM40" s="30">
        <f>IF(CM$5="",0,IF(CM$5=1,$S40,CL350))</f>
        <v>0</v>
      </c>
      <c r="CN40" s="30">
        <f>IF(CN$5="",0,IF(CN$5=1,$S40,CM350))</f>
        <v>0</v>
      </c>
      <c r="CO40" s="30">
        <f>IF(CO$5="",0,IF(CO$5=1,$S40,CN350))</f>
        <v>0</v>
      </c>
      <c r="CP40" s="30">
        <f>IF(CP$5="",0,IF(CP$5=1,$S40,CO350))</f>
        <v>0</v>
      </c>
      <c r="CQ40" s="30">
        <f>IF(CQ$5="",0,IF(CQ$5=1,$S40,CP350))</f>
        <v>0</v>
      </c>
      <c r="CR40" s="30">
        <f>IF(CR$5="",0,IF(CR$5=1,$S40,CQ350))</f>
        <v>0</v>
      </c>
      <c r="CS40" s="30">
        <f>IF(CS$5="",0,IF(CS$5=1,$S40,CR350))</f>
        <v>0</v>
      </c>
      <c r="CT40" s="30">
        <f>IF(CT$5="",0,IF(CT$5=1,$S40,CS350))</f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25"/>
        <v>АКТИВЫ</v>
      </c>
      <c r="G41" s="66" t="str">
        <f t="shared" si="16"/>
        <v>Запасы СиМ</v>
      </c>
      <c r="H41" s="66" t="str">
        <f t="shared" si="26"/>
        <v>Цех-2</v>
      </c>
      <c r="I41" s="27" t="str">
        <f>BP!$F$23</f>
        <v>Материал</v>
      </c>
      <c r="P41" s="30"/>
      <c r="R41" s="24"/>
      <c r="S41" s="93"/>
      <c r="V41" s="85"/>
      <c r="W41" s="29"/>
      <c r="Z41" s="30">
        <f>IF(Z$5="",0,IF(Z$5=1,$S41,Y351))</f>
        <v>0</v>
      </c>
      <c r="AA41" s="30">
        <f ca="1">IF(AA$5="",0,IF(AA$5=1,$S41,Z351))</f>
        <v>0</v>
      </c>
      <c r="AB41" s="30">
        <f ca="1">IF(AB$5="",0,IF(AB$5=1,$S41,AA351))</f>
        <v>0</v>
      </c>
      <c r="AC41" s="30">
        <f ca="1">IF(AC$5="",0,IF(AC$5=1,$S41,AB351))</f>
        <v>0</v>
      </c>
      <c r="AD41" s="30">
        <f ca="1">IF(AD$5="",0,IF(AD$5=1,$S41,AC351))</f>
        <v>0</v>
      </c>
      <c r="AE41" s="30">
        <f ca="1">IF(AE$5="",0,IF(AE$5=1,$S41,AD351))</f>
        <v>0</v>
      </c>
      <c r="AF41" s="30">
        <f ca="1">IF(AF$5="",0,IF(AF$5=1,$S41,AE351))</f>
        <v>0</v>
      </c>
      <c r="AG41" s="30">
        <f ca="1">IF(AG$5="",0,IF(AG$5=1,$S41,AF351))</f>
        <v>0</v>
      </c>
      <c r="AH41" s="30">
        <f ca="1">IF(AH$5="",0,IF(AH$5=1,$S41,AG351))</f>
        <v>466.66666666666669</v>
      </c>
      <c r="AI41" s="30">
        <f ca="1">IF(AI$5="",0,IF(AI$5=1,$S41,AH351))</f>
        <v>1866.6666666666667</v>
      </c>
      <c r="AJ41" s="30">
        <f ca="1">IF(AJ$5="",0,IF(AJ$5=1,$S41,AI351))</f>
        <v>3360</v>
      </c>
      <c r="AK41" s="30">
        <f ca="1">IF(AK$5="",0,IF(AK$5=1,$S41,AJ351))</f>
        <v>4911.6666666666679</v>
      </c>
      <c r="AL41" s="30">
        <f ca="1">IF(AL$5="",0,IF(AL$5=1,$S41,AK351))</f>
        <v>6265.0000000000009</v>
      </c>
      <c r="AM41" s="30">
        <f ca="1">IF(AM$5="",0,IF(AM$5=1,$S41,AL351))</f>
        <v>8229.6666666666715</v>
      </c>
      <c r="AN41" s="30">
        <f ca="1">IF(AN$5="",0,IF(AN$5=1,$S41,AM351))</f>
        <v>13363.000000000002</v>
      </c>
      <c r="AO41" s="30">
        <f ca="1">IF(AO$5="",0,IF(AO$5=1,$S41,AN351))</f>
        <v>22005.666666666672</v>
      </c>
      <c r="AP41" s="30">
        <f ca="1">IF(AP$5="",0,IF(AP$5=1,$S41,AO351))</f>
        <v>34413.166666666672</v>
      </c>
      <c r="AQ41" s="30">
        <f ca="1">IF(AQ$5="",0,IF(AQ$5=1,$S41,AP351))</f>
        <v>50131.666666666679</v>
      </c>
      <c r="AR41" s="30">
        <f ca="1">IF(AR$5="",0,IF(AR$5=1,$S41,AQ351))</f>
        <v>67803.166666666672</v>
      </c>
      <c r="AS41" s="30">
        <f ca="1">IF(AS$5="",0,IF(AS$5=1,$S41,AR351))</f>
        <v>86634.333333333328</v>
      </c>
      <c r="AT41" s="30">
        <f ca="1">IF(AT$5="",0,IF(AT$5=1,$S41,AS351))</f>
        <v>106067.49999999999</v>
      </c>
      <c r="AU41" s="30">
        <f ca="1">IF(AU$5="",0,IF(AU$5=1,$S41,AT351))</f>
        <v>125819.16666666666</v>
      </c>
      <c r="AV41" s="30">
        <f ca="1">IF(AV$5="",0,IF(AV$5=1,$S41,AU351))</f>
        <v>145710.83333333331</v>
      </c>
      <c r="AW41" s="30">
        <f ca="1">IF(AW$5="",0,IF(AW$5=1,$S41,AV351))</f>
        <v>165637.49999999997</v>
      </c>
      <c r="AX41" s="30">
        <f ca="1">IF(AX$5="",0,IF(AX$5=1,$S41,AW351))</f>
        <v>185581.66666666663</v>
      </c>
      <c r="AY41" s="30">
        <f ca="1">IF(AY$5="",0,IF(AY$5=1,$S41,AX351))</f>
        <v>205531.66666666663</v>
      </c>
      <c r="AZ41" s="30">
        <f ca="1">IF(AZ$5="",0,IF(AZ$5=1,$S41,AY351))</f>
        <v>225481.66666666663</v>
      </c>
      <c r="BA41" s="30">
        <f ca="1">IF(BA$5="",0,IF(BA$5=1,$S41,AZ351))</f>
        <v>245431.66666666663</v>
      </c>
      <c r="BB41" s="30">
        <f ca="1">IF(BB$5="",0,IF(BB$5=1,$S41,BA351))</f>
        <v>265381.66666666663</v>
      </c>
      <c r="BC41" s="30">
        <f ca="1">IF(BC$5="",0,IF(BC$5=1,$S41,BB351))</f>
        <v>285331.66666666657</v>
      </c>
      <c r="BD41" s="30">
        <f ca="1">IF(BD$5="",0,IF(BD$5=1,$S41,BC351))</f>
        <v>305281.66666666657</v>
      </c>
      <c r="BE41" s="30">
        <f ca="1">IF(BE$5="",0,IF(BE$5=1,$S41,BD351))</f>
        <v>324064.99999999983</v>
      </c>
      <c r="BF41" s="30">
        <f ca="1">IF(BF$5="",0,IF(BF$5=1,$S41,BE351))</f>
        <v>339348.33333333326</v>
      </c>
      <c r="BG41" s="30">
        <f ca="1">IF(BG$5="",0,IF(BG$5=1,$S41,BF351))</f>
        <v>350898.33333333326</v>
      </c>
      <c r="BH41" s="30">
        <f ca="1">IF(BH$5="",0,IF(BH$5=1,$S41,BG351))</f>
        <v>358569.16666666663</v>
      </c>
      <c r="BI41" s="30">
        <f ca="1">IF(BI$5="",0,IF(BI$5=1,$S41,BH351))</f>
        <v>362856.66666666657</v>
      </c>
      <c r="BJ41" s="30">
        <f ca="1">IF(BJ$5="",0,IF(BJ$5=1,$S41,BI351))</f>
        <v>365149.16666666657</v>
      </c>
      <c r="BK41" s="30">
        <f ca="1">IF(BK$5="",0,IF(BK$5=1,$S41,BJ351))</f>
        <v>366274.99999999983</v>
      </c>
      <c r="BL41" s="30">
        <f ca="1">IF(BL$5="",0,IF(BL$5=1,$S41,BK351))</f>
        <v>366794.16666666651</v>
      </c>
      <c r="BM41" s="30">
        <f ca="1">IF(BM$5="",0,IF(BM$5=1,$S41,BL351))</f>
        <v>366992.49999999983</v>
      </c>
      <c r="BN41" s="30">
        <f ca="1">IF(BN$5="",0,IF(BN$5=1,$S41,BM351))</f>
        <v>367050.83333333326</v>
      </c>
      <c r="BO41" s="30">
        <f ca="1">IF(BO$5="",0,IF(BO$5=1,$S41,BN351))</f>
        <v>367074.16666666663</v>
      </c>
      <c r="BP41" s="30">
        <f ca="1">IF(BP$5="",0,IF(BP$5=1,$S41,BO351))</f>
        <v>367080.00000000006</v>
      </c>
      <c r="BQ41" s="30">
        <f ca="1">IF(BQ$5="",0,IF(BQ$5=1,$S41,BP351))</f>
        <v>367080.00000000006</v>
      </c>
      <c r="BR41" s="30">
        <f ca="1">IF(BR$5="",0,IF(BR$5=1,$S41,BQ351))</f>
        <v>367080.00000000006</v>
      </c>
      <c r="BS41" s="30">
        <f ca="1">IF(BS$5="",0,IF(BS$5=1,$S41,BR351))</f>
        <v>367080.00000000006</v>
      </c>
      <c r="BT41" s="30">
        <f ca="1">IF(BT$5="",0,IF(BT$5=1,$S41,BS351))</f>
        <v>367080.00000000006</v>
      </c>
      <c r="BU41" s="30">
        <f ca="1">IF(BU$5="",0,IF(BU$5=1,$S41,BT351))</f>
        <v>367080.00000000006</v>
      </c>
      <c r="BV41" s="30">
        <f>IF(BV$5="",0,IF(BV$5=1,$S41,BU351))</f>
        <v>0</v>
      </c>
      <c r="BW41" s="30">
        <f>IF(BW$5="",0,IF(BW$5=1,$S41,BV351))</f>
        <v>0</v>
      </c>
      <c r="BX41" s="30">
        <f>IF(BX$5="",0,IF(BX$5=1,$S41,BW351))</f>
        <v>0</v>
      </c>
      <c r="BY41" s="30">
        <f>IF(BY$5="",0,IF(BY$5=1,$S41,BX351))</f>
        <v>0</v>
      </c>
      <c r="BZ41" s="30">
        <f>IF(BZ$5="",0,IF(BZ$5=1,$S41,BY351))</f>
        <v>0</v>
      </c>
      <c r="CA41" s="30">
        <f>IF(CA$5="",0,IF(CA$5=1,$S41,BZ351))</f>
        <v>0</v>
      </c>
      <c r="CB41" s="30">
        <f>IF(CB$5="",0,IF(CB$5=1,$S41,CA351))</f>
        <v>0</v>
      </c>
      <c r="CC41" s="30">
        <f>IF(CC$5="",0,IF(CC$5=1,$S41,CB351))</f>
        <v>0</v>
      </c>
      <c r="CD41" s="30">
        <f>IF(CD$5="",0,IF(CD$5=1,$S41,CC351))</f>
        <v>0</v>
      </c>
      <c r="CE41" s="30">
        <f>IF(CE$5="",0,IF(CE$5=1,$S41,CD351))</f>
        <v>0</v>
      </c>
      <c r="CF41" s="30">
        <f>IF(CF$5="",0,IF(CF$5=1,$S41,CE351))</f>
        <v>0</v>
      </c>
      <c r="CG41" s="30">
        <f>IF(CG$5="",0,IF(CG$5=1,$S41,CF351))</f>
        <v>0</v>
      </c>
      <c r="CH41" s="30">
        <f>IF(CH$5="",0,IF(CH$5=1,$S41,CG351))</f>
        <v>0</v>
      </c>
      <c r="CI41" s="30">
        <f>IF(CI$5="",0,IF(CI$5=1,$S41,CH351))</f>
        <v>0</v>
      </c>
      <c r="CJ41" s="30">
        <f>IF(CJ$5="",0,IF(CJ$5=1,$S41,CI351))</f>
        <v>0</v>
      </c>
      <c r="CK41" s="30">
        <f>IF(CK$5="",0,IF(CK$5=1,$S41,CJ351))</f>
        <v>0</v>
      </c>
      <c r="CL41" s="30">
        <f>IF(CL$5="",0,IF(CL$5=1,$S41,CK351))</f>
        <v>0</v>
      </c>
      <c r="CM41" s="30">
        <f>IF(CM$5="",0,IF(CM$5=1,$S41,CL351))</f>
        <v>0</v>
      </c>
      <c r="CN41" s="30">
        <f>IF(CN$5="",0,IF(CN$5=1,$S41,CM351))</f>
        <v>0</v>
      </c>
      <c r="CO41" s="30">
        <f>IF(CO$5="",0,IF(CO$5=1,$S41,CN351))</f>
        <v>0</v>
      </c>
      <c r="CP41" s="30">
        <f>IF(CP$5="",0,IF(CP$5=1,$S41,CO351))</f>
        <v>0</v>
      </c>
      <c r="CQ41" s="30">
        <f>IF(CQ$5="",0,IF(CQ$5=1,$S41,CP351))</f>
        <v>0</v>
      </c>
      <c r="CR41" s="30">
        <f>IF(CR$5="",0,IF(CR$5=1,$S41,CQ351))</f>
        <v>0</v>
      </c>
      <c r="CS41" s="30">
        <f>IF(CS$5="",0,IF(CS$5=1,$S41,CR351))</f>
        <v>0</v>
      </c>
      <c r="CT41" s="30">
        <f>IF(CT$5="",0,IF(CT$5=1,$S41,CS351))</f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25"/>
        <v>АКТИВЫ</v>
      </c>
      <c r="G42" s="66" t="str">
        <f t="shared" si="16"/>
        <v>Запасы СиМ</v>
      </c>
      <c r="H42" s="66" t="str">
        <f t="shared" si="26"/>
        <v>Цех-2</v>
      </c>
      <c r="I42" s="27" t="str">
        <f>BP!$F$24</f>
        <v>Вн.пр-во</v>
      </c>
      <c r="P42" s="30"/>
      <c r="R42" s="24"/>
      <c r="S42" s="93"/>
      <c r="V42" s="85"/>
      <c r="W42" s="29"/>
      <c r="Z42" s="30">
        <f>IF(Z$5="",0,IF(Z$5=1,$S42,Y352))</f>
        <v>0</v>
      </c>
      <c r="AA42" s="30">
        <f ca="1">IF(AA$5="",0,IF(AA$5=1,$S42,Z352))</f>
        <v>0</v>
      </c>
      <c r="AB42" s="30">
        <f ca="1">IF(AB$5="",0,IF(AB$5=1,$S42,AA352))</f>
        <v>0</v>
      </c>
      <c r="AC42" s="30">
        <f ca="1">IF(AC$5="",0,IF(AC$5=1,$S42,AB352))</f>
        <v>0</v>
      </c>
      <c r="AD42" s="30">
        <f ca="1">IF(AD$5="",0,IF(AD$5=1,$S42,AC352))</f>
        <v>0</v>
      </c>
      <c r="AE42" s="30">
        <f ca="1">IF(AE$5="",0,IF(AE$5=1,$S42,AD352))</f>
        <v>0</v>
      </c>
      <c r="AF42" s="30">
        <f ca="1">IF(AF$5="",0,IF(AF$5=1,$S42,AE352))</f>
        <v>0</v>
      </c>
      <c r="AG42" s="30">
        <f ca="1">IF(AG$5="",0,IF(AG$5=1,$S42,AF352))</f>
        <v>0</v>
      </c>
      <c r="AH42" s="30">
        <f ca="1">IF(AH$5="",0,IF(AH$5=1,$S42,AG352))</f>
        <v>12000</v>
      </c>
      <c r="AI42" s="30">
        <f ca="1">IF(AI$5="",0,IF(AI$5=1,$S42,AH352))</f>
        <v>48000</v>
      </c>
      <c r="AJ42" s="30">
        <f ca="1">IF(AJ$5="",0,IF(AJ$5=1,$S42,AI352))</f>
        <v>86400</v>
      </c>
      <c r="AK42" s="30">
        <f ca="1">IF(AK$5="",0,IF(AK$5=1,$S42,AJ352))</f>
        <v>126300</v>
      </c>
      <c r="AL42" s="30">
        <f ca="1">IF(AL$5="",0,IF(AL$5=1,$S42,AK352))</f>
        <v>161100</v>
      </c>
      <c r="AM42" s="30">
        <f ca="1">IF(AM$5="",0,IF(AM$5=1,$S42,AL352))</f>
        <v>211620</v>
      </c>
      <c r="AN42" s="30">
        <f ca="1">IF(AN$5="",0,IF(AN$5=1,$S42,AM352))</f>
        <v>343620</v>
      </c>
      <c r="AO42" s="30">
        <f ca="1">IF(AO$5="",0,IF(AO$5=1,$S42,AN352))</f>
        <v>565860</v>
      </c>
      <c r="AP42" s="30">
        <f ca="1">IF(AP$5="",0,IF(AP$5=1,$S42,AO352))</f>
        <v>884910</v>
      </c>
      <c r="AQ42" s="30">
        <f ca="1">IF(AQ$5="",0,IF(AQ$5=1,$S42,AP352))</f>
        <v>1289100</v>
      </c>
      <c r="AR42" s="30">
        <f ca="1">IF(AR$5="",0,IF(AR$5=1,$S42,AQ352))</f>
        <v>1743510</v>
      </c>
      <c r="AS42" s="30">
        <f ca="1">IF(AS$5="",0,IF(AS$5=1,$S42,AR352))</f>
        <v>2227740</v>
      </c>
      <c r="AT42" s="30">
        <f ca="1">IF(AT$5="",0,IF(AT$5=1,$S42,AS352))</f>
        <v>2727450</v>
      </c>
      <c r="AU42" s="30">
        <f ca="1">IF(AU$5="",0,IF(AU$5=1,$S42,AT352))</f>
        <v>3235350</v>
      </c>
      <c r="AV42" s="30">
        <f ca="1">IF(AV$5="",0,IF(AV$5=1,$S42,AU352))</f>
        <v>3746850</v>
      </c>
      <c r="AW42" s="30">
        <f ca="1">IF(AW$5="",0,IF(AW$5=1,$S42,AV352))</f>
        <v>4259250</v>
      </c>
      <c r="AX42" s="30">
        <f ca="1">IF(AX$5="",0,IF(AX$5=1,$S42,AW352))</f>
        <v>4772100</v>
      </c>
      <c r="AY42" s="30">
        <f ca="1">IF(AY$5="",0,IF(AY$5=1,$S42,AX352))</f>
        <v>5285100</v>
      </c>
      <c r="AZ42" s="30">
        <f ca="1">IF(AZ$5="",0,IF(AZ$5=1,$S42,AY352))</f>
        <v>5798100</v>
      </c>
      <c r="BA42" s="30">
        <f ca="1">IF(BA$5="",0,IF(BA$5=1,$S42,AZ352))</f>
        <v>6311100</v>
      </c>
      <c r="BB42" s="30">
        <f ca="1">IF(BB$5="",0,IF(BB$5=1,$S42,BA352))</f>
        <v>6824100</v>
      </c>
      <c r="BC42" s="30">
        <f ca="1">IF(BC$5="",0,IF(BC$5=1,$S42,BB352))</f>
        <v>7337100</v>
      </c>
      <c r="BD42" s="30">
        <f ca="1">IF(BD$5="",0,IF(BD$5=1,$S42,BC352))</f>
        <v>7850100</v>
      </c>
      <c r="BE42" s="30">
        <f ca="1">IF(BE$5="",0,IF(BE$5=1,$S42,BD352))</f>
        <v>8333100</v>
      </c>
      <c r="BF42" s="30">
        <f ca="1">IF(BF$5="",0,IF(BF$5=1,$S42,BE352))</f>
        <v>8726100</v>
      </c>
      <c r="BG42" s="30">
        <f ca="1">IF(BG$5="",0,IF(BG$5=1,$S42,BF352))</f>
        <v>9023100</v>
      </c>
      <c r="BH42" s="30">
        <f ca="1">IF(BH$5="",0,IF(BH$5=1,$S42,BG352))</f>
        <v>9220350</v>
      </c>
      <c r="BI42" s="30">
        <f ca="1">IF(BI$5="",0,IF(BI$5=1,$S42,BH352))</f>
        <v>9330600</v>
      </c>
      <c r="BJ42" s="30">
        <f ca="1">IF(BJ$5="",0,IF(BJ$5=1,$S42,BI352))</f>
        <v>9389550</v>
      </c>
      <c r="BK42" s="30">
        <f ca="1">IF(BK$5="",0,IF(BK$5=1,$S42,BJ352))</f>
        <v>9418500</v>
      </c>
      <c r="BL42" s="30">
        <f ca="1">IF(BL$5="",0,IF(BL$5=1,$S42,BK352))</f>
        <v>9431850</v>
      </c>
      <c r="BM42" s="30">
        <f ca="1">IF(BM$5="",0,IF(BM$5=1,$S42,BL352))</f>
        <v>9436950</v>
      </c>
      <c r="BN42" s="30">
        <f ca="1">IF(BN$5="",0,IF(BN$5=1,$S42,BM352))</f>
        <v>9438450</v>
      </c>
      <c r="BO42" s="30">
        <f ca="1">IF(BO$5="",0,IF(BO$5=1,$S42,BN352))</f>
        <v>9439050</v>
      </c>
      <c r="BP42" s="30">
        <f ca="1">IF(BP$5="",0,IF(BP$5=1,$S42,BO352))</f>
        <v>9439200</v>
      </c>
      <c r="BQ42" s="30">
        <f ca="1">IF(BQ$5="",0,IF(BQ$5=1,$S42,BP352))</f>
        <v>9439199.9999999981</v>
      </c>
      <c r="BR42" s="30">
        <f ca="1">IF(BR$5="",0,IF(BR$5=1,$S42,BQ352))</f>
        <v>9439199.9999999981</v>
      </c>
      <c r="BS42" s="30">
        <f ca="1">IF(BS$5="",0,IF(BS$5=1,$S42,BR352))</f>
        <v>9439199.9999999981</v>
      </c>
      <c r="BT42" s="30">
        <f ca="1">IF(BT$5="",0,IF(BT$5=1,$S42,BS352))</f>
        <v>9439199.9999999981</v>
      </c>
      <c r="BU42" s="30">
        <f ca="1">IF(BU$5="",0,IF(BU$5=1,$S42,BT352))</f>
        <v>9439199.9999999981</v>
      </c>
      <c r="BV42" s="30">
        <f>IF(BV$5="",0,IF(BV$5=1,$S42,BU352))</f>
        <v>0</v>
      </c>
      <c r="BW42" s="30">
        <f>IF(BW$5="",0,IF(BW$5=1,$S42,BV352))</f>
        <v>0</v>
      </c>
      <c r="BX42" s="30">
        <f>IF(BX$5="",0,IF(BX$5=1,$S42,BW352))</f>
        <v>0</v>
      </c>
      <c r="BY42" s="30">
        <f>IF(BY$5="",0,IF(BY$5=1,$S42,BX352))</f>
        <v>0</v>
      </c>
      <c r="BZ42" s="30">
        <f>IF(BZ$5="",0,IF(BZ$5=1,$S42,BY352))</f>
        <v>0</v>
      </c>
      <c r="CA42" s="30">
        <f>IF(CA$5="",0,IF(CA$5=1,$S42,BZ352))</f>
        <v>0</v>
      </c>
      <c r="CB42" s="30">
        <f>IF(CB$5="",0,IF(CB$5=1,$S42,CA352))</f>
        <v>0</v>
      </c>
      <c r="CC42" s="30">
        <f>IF(CC$5="",0,IF(CC$5=1,$S42,CB352))</f>
        <v>0</v>
      </c>
      <c r="CD42" s="30">
        <f>IF(CD$5="",0,IF(CD$5=1,$S42,CC352))</f>
        <v>0</v>
      </c>
      <c r="CE42" s="30">
        <f>IF(CE$5="",0,IF(CE$5=1,$S42,CD352))</f>
        <v>0</v>
      </c>
      <c r="CF42" s="30">
        <f>IF(CF$5="",0,IF(CF$5=1,$S42,CE352))</f>
        <v>0</v>
      </c>
      <c r="CG42" s="30">
        <f>IF(CG$5="",0,IF(CG$5=1,$S42,CF352))</f>
        <v>0</v>
      </c>
      <c r="CH42" s="30">
        <f>IF(CH$5="",0,IF(CH$5=1,$S42,CG352))</f>
        <v>0</v>
      </c>
      <c r="CI42" s="30">
        <f>IF(CI$5="",0,IF(CI$5=1,$S42,CH352))</f>
        <v>0</v>
      </c>
      <c r="CJ42" s="30">
        <f>IF(CJ$5="",0,IF(CJ$5=1,$S42,CI352))</f>
        <v>0</v>
      </c>
      <c r="CK42" s="30">
        <f>IF(CK$5="",0,IF(CK$5=1,$S42,CJ352))</f>
        <v>0</v>
      </c>
      <c r="CL42" s="30">
        <f>IF(CL$5="",0,IF(CL$5=1,$S42,CK352))</f>
        <v>0</v>
      </c>
      <c r="CM42" s="30">
        <f>IF(CM$5="",0,IF(CM$5=1,$S42,CL352))</f>
        <v>0</v>
      </c>
      <c r="CN42" s="30">
        <f>IF(CN$5="",0,IF(CN$5=1,$S42,CM352))</f>
        <v>0</v>
      </c>
      <c r="CO42" s="30">
        <f>IF(CO$5="",0,IF(CO$5=1,$S42,CN352))</f>
        <v>0</v>
      </c>
      <c r="CP42" s="30">
        <f>IF(CP$5="",0,IF(CP$5=1,$S42,CO352))</f>
        <v>0</v>
      </c>
      <c r="CQ42" s="30">
        <f>IF(CQ$5="",0,IF(CQ$5=1,$S42,CP352))</f>
        <v>0</v>
      </c>
      <c r="CR42" s="30">
        <f>IF(CR$5="",0,IF(CR$5=1,$S42,CQ352))</f>
        <v>0</v>
      </c>
      <c r="CS42" s="30">
        <f>IF(CS$5="",0,IF(CS$5=1,$S42,CR352))</f>
        <v>0</v>
      </c>
      <c r="CT42" s="30">
        <f>IF(CT$5="",0,IF(CT$5=1,$S42,CS352))</f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25"/>
        <v>АКТИВЫ</v>
      </c>
      <c r="G43" s="66" t="str">
        <f t="shared" si="16"/>
        <v>Запасы СиМ</v>
      </c>
      <c r="H43" s="66" t="str">
        <f t="shared" si="26"/>
        <v>Цех-2</v>
      </c>
      <c r="I43" s="27" t="str">
        <f>BP!$F$25</f>
        <v>Упаковка</v>
      </c>
      <c r="P43" s="30"/>
      <c r="R43" s="24"/>
      <c r="S43" s="93"/>
      <c r="V43" s="85"/>
      <c r="W43" s="29"/>
      <c r="Z43" s="30">
        <f>IF(Z$5="",0,IF(Z$5=1,$S43,Y353))</f>
        <v>0</v>
      </c>
      <c r="AA43" s="30">
        <f ca="1">IF(AA$5="",0,IF(AA$5=1,$S43,Z353))</f>
        <v>0</v>
      </c>
      <c r="AB43" s="30">
        <f ca="1">IF(AB$5="",0,IF(AB$5=1,$S43,AA353))</f>
        <v>0</v>
      </c>
      <c r="AC43" s="30">
        <f ca="1">IF(AC$5="",0,IF(AC$5=1,$S43,AB353))</f>
        <v>0</v>
      </c>
      <c r="AD43" s="30">
        <f ca="1">IF(AD$5="",0,IF(AD$5=1,$S43,AC353))</f>
        <v>0</v>
      </c>
      <c r="AE43" s="30">
        <f ca="1">IF(AE$5="",0,IF(AE$5=1,$S43,AD353))</f>
        <v>0</v>
      </c>
      <c r="AF43" s="30">
        <f ca="1">IF(AF$5="",0,IF(AF$5=1,$S43,AE353))</f>
        <v>0</v>
      </c>
      <c r="AG43" s="30">
        <f ca="1">IF(AG$5="",0,IF(AG$5=1,$S43,AF353))</f>
        <v>0</v>
      </c>
      <c r="AH43" s="30">
        <f ca="1">IF(AH$5="",0,IF(AH$5=1,$S43,AG353))</f>
        <v>1333.3333333333335</v>
      </c>
      <c r="AI43" s="30">
        <f ca="1">IF(AI$5="",0,IF(AI$5=1,$S43,AH353))</f>
        <v>5333.3333333333339</v>
      </c>
      <c r="AJ43" s="30">
        <f ca="1">IF(AJ$5="",0,IF(AJ$5=1,$S43,AI353))</f>
        <v>9600</v>
      </c>
      <c r="AK43" s="30">
        <f ca="1">IF(AK$5="",0,IF(AK$5=1,$S43,AJ353))</f>
        <v>14033.333333333336</v>
      </c>
      <c r="AL43" s="30">
        <f ca="1">IF(AL$5="",0,IF(AL$5=1,$S43,AK353))</f>
        <v>17900</v>
      </c>
      <c r="AM43" s="30">
        <f ca="1">IF(AM$5="",0,IF(AM$5=1,$S43,AL353))</f>
        <v>23513.333333333336</v>
      </c>
      <c r="AN43" s="30">
        <f ca="1">IF(AN$5="",0,IF(AN$5=1,$S43,AM353))</f>
        <v>38180</v>
      </c>
      <c r="AO43" s="30">
        <f ca="1">IF(AO$5="",0,IF(AO$5=1,$S43,AN353))</f>
        <v>62873.333333333343</v>
      </c>
      <c r="AP43" s="30">
        <f ca="1">IF(AP$5="",0,IF(AP$5=1,$S43,AO353))</f>
        <v>98323.333333333343</v>
      </c>
      <c r="AQ43" s="30">
        <f ca="1">IF(AQ$5="",0,IF(AQ$5=1,$S43,AP353))</f>
        <v>143233.33333333334</v>
      </c>
      <c r="AR43" s="30">
        <f ca="1">IF(AR$5="",0,IF(AR$5=1,$S43,AQ353))</f>
        <v>193723.33333333334</v>
      </c>
      <c r="AS43" s="30">
        <f ca="1">IF(AS$5="",0,IF(AS$5=1,$S43,AR353))</f>
        <v>247526.66666666666</v>
      </c>
      <c r="AT43" s="30">
        <f ca="1">IF(AT$5="",0,IF(AT$5=1,$S43,AS353))</f>
        <v>303049.99999999994</v>
      </c>
      <c r="AU43" s="30">
        <f ca="1">IF(AU$5="",0,IF(AU$5=1,$S43,AT353))</f>
        <v>359483.33333333326</v>
      </c>
      <c r="AV43" s="30">
        <f ca="1">IF(AV$5="",0,IF(AV$5=1,$S43,AU353))</f>
        <v>416316.66666666663</v>
      </c>
      <c r="AW43" s="30">
        <f ca="1">IF(AW$5="",0,IF(AW$5=1,$S43,AV353))</f>
        <v>473249.99999999994</v>
      </c>
      <c r="AX43" s="30">
        <f ca="1">IF(AX$5="",0,IF(AX$5=1,$S43,AW353))</f>
        <v>530233.33333333326</v>
      </c>
      <c r="AY43" s="30">
        <f ca="1">IF(AY$5="",0,IF(AY$5=1,$S43,AX353))</f>
        <v>587233.33333333314</v>
      </c>
      <c r="AZ43" s="30">
        <f ca="1">IF(AZ$5="",0,IF(AZ$5=1,$S43,AY353))</f>
        <v>644233.33333333314</v>
      </c>
      <c r="BA43" s="30">
        <f ca="1">IF(BA$5="",0,IF(BA$5=1,$S43,AZ353))</f>
        <v>701233.33333333314</v>
      </c>
      <c r="BB43" s="30">
        <f ca="1">IF(BB$5="",0,IF(BB$5=1,$S43,BA353))</f>
        <v>758233.33333333314</v>
      </c>
      <c r="BC43" s="30">
        <f ca="1">IF(BC$5="",0,IF(BC$5=1,$S43,BB353))</f>
        <v>815233.33333333314</v>
      </c>
      <c r="BD43" s="30">
        <f ca="1">IF(BD$5="",0,IF(BD$5=1,$S43,BC353))</f>
        <v>872233.33333333314</v>
      </c>
      <c r="BE43" s="30">
        <f ca="1">IF(BE$5="",0,IF(BE$5=1,$S43,BD353))</f>
        <v>925899.99999999965</v>
      </c>
      <c r="BF43" s="30">
        <f ca="1">IF(BF$5="",0,IF(BF$5=1,$S43,BE353))</f>
        <v>969566.66666666651</v>
      </c>
      <c r="BG43" s="30">
        <f ca="1">IF(BG$5="",0,IF(BG$5=1,$S43,BF353))</f>
        <v>1002566.6666666665</v>
      </c>
      <c r="BH43" s="30">
        <f ca="1">IF(BH$5="",0,IF(BH$5=1,$S43,BG353))</f>
        <v>1024483.3333333333</v>
      </c>
      <c r="BI43" s="30">
        <f ca="1">IF(BI$5="",0,IF(BI$5=1,$S43,BH353))</f>
        <v>1036733.3333333331</v>
      </c>
      <c r="BJ43" s="30">
        <f ca="1">IF(BJ$5="",0,IF(BJ$5=1,$S43,BI353))</f>
        <v>1043283.3333333331</v>
      </c>
      <c r="BK43" s="30">
        <f ca="1">IF(BK$5="",0,IF(BK$5=1,$S43,BJ353))</f>
        <v>1046499.9999999997</v>
      </c>
      <c r="BL43" s="30">
        <f ca="1">IF(BL$5="",0,IF(BL$5=1,$S43,BK353))</f>
        <v>1047983.333333333</v>
      </c>
      <c r="BM43" s="30">
        <f ca="1">IF(BM$5="",0,IF(BM$5=1,$S43,BL353))</f>
        <v>1048549.9999999997</v>
      </c>
      <c r="BN43" s="30">
        <f ca="1">IF(BN$5="",0,IF(BN$5=1,$S43,BM353))</f>
        <v>1048716.6666666665</v>
      </c>
      <c r="BO43" s="30">
        <f ca="1">IF(BO$5="",0,IF(BO$5=1,$S43,BN353))</f>
        <v>1048783.3333333333</v>
      </c>
      <c r="BP43" s="30">
        <f ca="1">IF(BP$5="",0,IF(BP$5=1,$S43,BO353))</f>
        <v>1048800</v>
      </c>
      <c r="BQ43" s="30">
        <f ca="1">IF(BQ$5="",0,IF(BQ$5=1,$S43,BP353))</f>
        <v>1048799.9999999998</v>
      </c>
      <c r="BR43" s="30">
        <f ca="1">IF(BR$5="",0,IF(BR$5=1,$S43,BQ353))</f>
        <v>1048799.9999999998</v>
      </c>
      <c r="BS43" s="30">
        <f ca="1">IF(BS$5="",0,IF(BS$5=1,$S43,BR353))</f>
        <v>1048799.9999999998</v>
      </c>
      <c r="BT43" s="30">
        <f ca="1">IF(BT$5="",0,IF(BT$5=1,$S43,BS353))</f>
        <v>1048799.9999999998</v>
      </c>
      <c r="BU43" s="30">
        <f ca="1">IF(BU$5="",0,IF(BU$5=1,$S43,BT353))</f>
        <v>1048799.9999999998</v>
      </c>
      <c r="BV43" s="30">
        <f>IF(BV$5="",0,IF(BV$5=1,$S43,BU353))</f>
        <v>0</v>
      </c>
      <c r="BW43" s="30">
        <f>IF(BW$5="",0,IF(BW$5=1,$S43,BV353))</f>
        <v>0</v>
      </c>
      <c r="BX43" s="30">
        <f>IF(BX$5="",0,IF(BX$5=1,$S43,BW353))</f>
        <v>0</v>
      </c>
      <c r="BY43" s="30">
        <f>IF(BY$5="",0,IF(BY$5=1,$S43,BX353))</f>
        <v>0</v>
      </c>
      <c r="BZ43" s="30">
        <f>IF(BZ$5="",0,IF(BZ$5=1,$S43,BY353))</f>
        <v>0</v>
      </c>
      <c r="CA43" s="30">
        <f>IF(CA$5="",0,IF(CA$5=1,$S43,BZ353))</f>
        <v>0</v>
      </c>
      <c r="CB43" s="30">
        <f>IF(CB$5="",0,IF(CB$5=1,$S43,CA353))</f>
        <v>0</v>
      </c>
      <c r="CC43" s="30">
        <f>IF(CC$5="",0,IF(CC$5=1,$S43,CB353))</f>
        <v>0</v>
      </c>
      <c r="CD43" s="30">
        <f>IF(CD$5="",0,IF(CD$5=1,$S43,CC353))</f>
        <v>0</v>
      </c>
      <c r="CE43" s="30">
        <f>IF(CE$5="",0,IF(CE$5=1,$S43,CD353))</f>
        <v>0</v>
      </c>
      <c r="CF43" s="30">
        <f>IF(CF$5="",0,IF(CF$5=1,$S43,CE353))</f>
        <v>0</v>
      </c>
      <c r="CG43" s="30">
        <f>IF(CG$5="",0,IF(CG$5=1,$S43,CF353))</f>
        <v>0</v>
      </c>
      <c r="CH43" s="30">
        <f>IF(CH$5="",0,IF(CH$5=1,$S43,CG353))</f>
        <v>0</v>
      </c>
      <c r="CI43" s="30">
        <f>IF(CI$5="",0,IF(CI$5=1,$S43,CH353))</f>
        <v>0</v>
      </c>
      <c r="CJ43" s="30">
        <f>IF(CJ$5="",0,IF(CJ$5=1,$S43,CI353))</f>
        <v>0</v>
      </c>
      <c r="CK43" s="30">
        <f>IF(CK$5="",0,IF(CK$5=1,$S43,CJ353))</f>
        <v>0</v>
      </c>
      <c r="CL43" s="30">
        <f>IF(CL$5="",0,IF(CL$5=1,$S43,CK353))</f>
        <v>0</v>
      </c>
      <c r="CM43" s="30">
        <f>IF(CM$5="",0,IF(CM$5=1,$S43,CL353))</f>
        <v>0</v>
      </c>
      <c r="CN43" s="30">
        <f>IF(CN$5="",0,IF(CN$5=1,$S43,CM353))</f>
        <v>0</v>
      </c>
      <c r="CO43" s="30">
        <f>IF(CO$5="",0,IF(CO$5=1,$S43,CN353))</f>
        <v>0</v>
      </c>
      <c r="CP43" s="30">
        <f>IF(CP$5="",0,IF(CP$5=1,$S43,CO353))</f>
        <v>0</v>
      </c>
      <c r="CQ43" s="30">
        <f>IF(CQ$5="",0,IF(CQ$5=1,$S43,CP353))</f>
        <v>0</v>
      </c>
      <c r="CR43" s="30">
        <f>IF(CR$5="",0,IF(CR$5=1,$S43,CQ353))</f>
        <v>0</v>
      </c>
      <c r="CS43" s="30">
        <f>IF(CS$5="",0,IF(CS$5=1,$S43,CR353))</f>
        <v>0</v>
      </c>
      <c r="CT43" s="30">
        <f>IF(CT$5="",0,IF(CT$5=1,$S43,CS353))</f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25"/>
        <v>АКТИВЫ</v>
      </c>
      <c r="G44" s="66" t="str">
        <f t="shared" si="16"/>
        <v>Запасы СиМ</v>
      </c>
      <c r="H44" s="66" t="str">
        <f t="shared" si="26"/>
        <v>Цех-2</v>
      </c>
      <c r="I44" s="27" t="str">
        <f>BP!$F$26</f>
        <v>ФОТ првПерс</v>
      </c>
      <c r="P44" s="30"/>
      <c r="R44" s="24"/>
      <c r="S44" s="93"/>
      <c r="V44" s="85"/>
      <c r="W44" s="29"/>
      <c r="Z44" s="30">
        <f>IF(Z$5="",0,IF(Z$5=1,$S44,Y354))</f>
        <v>0</v>
      </c>
      <c r="AA44" s="30">
        <f ca="1">IF(AA$5="",0,IF(AA$5=1,$S44,Z354))</f>
        <v>0</v>
      </c>
      <c r="AB44" s="30">
        <f ca="1">IF(AB$5="",0,IF(AB$5=1,$S44,AA354))</f>
        <v>0</v>
      </c>
      <c r="AC44" s="30">
        <f ca="1">IF(AC$5="",0,IF(AC$5=1,$S44,AB354))</f>
        <v>0</v>
      </c>
      <c r="AD44" s="30">
        <f ca="1">IF(AD$5="",0,IF(AD$5=1,$S44,AC354))</f>
        <v>0</v>
      </c>
      <c r="AE44" s="30">
        <f ca="1">IF(AE$5="",0,IF(AE$5=1,$S44,AD354))</f>
        <v>0</v>
      </c>
      <c r="AF44" s="30">
        <f ca="1">IF(AF$5="",0,IF(AF$5=1,$S44,AE354))</f>
        <v>0</v>
      </c>
      <c r="AG44" s="30">
        <f ca="1">IF(AG$5="",0,IF(AG$5=1,$S44,AF354))</f>
        <v>0</v>
      </c>
      <c r="AH44" s="30">
        <f ca="1">IF(AH$5="",0,IF(AH$5=1,$S44,AG354))</f>
        <v>1000</v>
      </c>
      <c r="AI44" s="30">
        <f ca="1">IF(AI$5="",0,IF(AI$5=1,$S44,AH354))</f>
        <v>4000</v>
      </c>
      <c r="AJ44" s="30">
        <f ca="1">IF(AJ$5="",0,IF(AJ$5=1,$S44,AI354))</f>
        <v>7200</v>
      </c>
      <c r="AK44" s="30">
        <f ca="1">IF(AK$5="",0,IF(AK$5=1,$S44,AJ354))</f>
        <v>10525</v>
      </c>
      <c r="AL44" s="30">
        <f ca="1">IF(AL$5="",0,IF(AL$5=1,$S44,AK354))</f>
        <v>13425</v>
      </c>
      <c r="AM44" s="30">
        <f ca="1">IF(AM$5="",0,IF(AM$5=1,$S44,AL354))</f>
        <v>17635.000000000004</v>
      </c>
      <c r="AN44" s="30">
        <f ca="1">IF(AN$5="",0,IF(AN$5=1,$S44,AM354))</f>
        <v>28635.000000000004</v>
      </c>
      <c r="AO44" s="30">
        <f ca="1">IF(AO$5="",0,IF(AO$5=1,$S44,AN354))</f>
        <v>47155</v>
      </c>
      <c r="AP44" s="30">
        <f ca="1">IF(AP$5="",0,IF(AP$5=1,$S44,AO354))</f>
        <v>73742.5</v>
      </c>
      <c r="AQ44" s="30">
        <f ca="1">IF(AQ$5="",0,IF(AQ$5=1,$S44,AP354))</f>
        <v>107425</v>
      </c>
      <c r="AR44" s="30">
        <f ca="1">IF(AR$5="",0,IF(AR$5=1,$S44,AQ354))</f>
        <v>145292.5</v>
      </c>
      <c r="AS44" s="30">
        <f ca="1">IF(AS$5="",0,IF(AS$5=1,$S44,AR354))</f>
        <v>185645</v>
      </c>
      <c r="AT44" s="30">
        <f ca="1">IF(AT$5="",0,IF(AT$5=1,$S44,AS354))</f>
        <v>227287.5</v>
      </c>
      <c r="AU44" s="30">
        <f ca="1">IF(AU$5="",0,IF(AU$5=1,$S44,AT354))</f>
        <v>269612.5</v>
      </c>
      <c r="AV44" s="30">
        <f ca="1">IF(AV$5="",0,IF(AV$5=1,$S44,AU354))</f>
        <v>312237.5</v>
      </c>
      <c r="AW44" s="30">
        <f ca="1">IF(AW$5="",0,IF(AW$5=1,$S44,AV354))</f>
        <v>354937.5</v>
      </c>
      <c r="AX44" s="30">
        <f ca="1">IF(AX$5="",0,IF(AX$5=1,$S44,AW354))</f>
        <v>397675</v>
      </c>
      <c r="AY44" s="30">
        <f ca="1">IF(AY$5="",0,IF(AY$5=1,$S44,AX354))</f>
        <v>440425</v>
      </c>
      <c r="AZ44" s="30">
        <f ca="1">IF(AZ$5="",0,IF(AZ$5=1,$S44,AY354))</f>
        <v>483175</v>
      </c>
      <c r="BA44" s="30">
        <f ca="1">IF(BA$5="",0,IF(BA$5=1,$S44,AZ354))</f>
        <v>525925</v>
      </c>
      <c r="BB44" s="30">
        <f ca="1">IF(BB$5="",0,IF(BB$5=1,$S44,BA354))</f>
        <v>568675</v>
      </c>
      <c r="BC44" s="30">
        <f ca="1">IF(BC$5="",0,IF(BC$5=1,$S44,BB354))</f>
        <v>611425</v>
      </c>
      <c r="BD44" s="30">
        <f ca="1">IF(BD$5="",0,IF(BD$5=1,$S44,BC354))</f>
        <v>654175</v>
      </c>
      <c r="BE44" s="30">
        <f ca="1">IF(BE$5="",0,IF(BE$5=1,$S44,BD354))</f>
        <v>694425</v>
      </c>
      <c r="BF44" s="30">
        <f ca="1">IF(BF$5="",0,IF(BF$5=1,$S44,BE354))</f>
        <v>727175</v>
      </c>
      <c r="BG44" s="30">
        <f ca="1">IF(BG$5="",0,IF(BG$5=1,$S44,BF354))</f>
        <v>751925</v>
      </c>
      <c r="BH44" s="30">
        <f ca="1">IF(BH$5="",0,IF(BH$5=1,$S44,BG354))</f>
        <v>768362.5</v>
      </c>
      <c r="BI44" s="30">
        <f ca="1">IF(BI$5="",0,IF(BI$5=1,$S44,BH354))</f>
        <v>777550</v>
      </c>
      <c r="BJ44" s="30">
        <f ca="1">IF(BJ$5="",0,IF(BJ$5=1,$S44,BI354))</f>
        <v>782462.5</v>
      </c>
      <c r="BK44" s="30">
        <f ca="1">IF(BK$5="",0,IF(BK$5=1,$S44,BJ354))</f>
        <v>784875</v>
      </c>
      <c r="BL44" s="30">
        <f ca="1">IF(BL$5="",0,IF(BL$5=1,$S44,BK354))</f>
        <v>785987.5</v>
      </c>
      <c r="BM44" s="30">
        <f ca="1">IF(BM$5="",0,IF(BM$5=1,$S44,BL354))</f>
        <v>786412.5</v>
      </c>
      <c r="BN44" s="30">
        <f ca="1">IF(BN$5="",0,IF(BN$5=1,$S44,BM354))</f>
        <v>786537.5</v>
      </c>
      <c r="BO44" s="30">
        <f ca="1">IF(BO$5="",0,IF(BO$5=1,$S44,BN354))</f>
        <v>786587.5</v>
      </c>
      <c r="BP44" s="30">
        <f ca="1">IF(BP$5="",0,IF(BP$5=1,$S44,BO354))</f>
        <v>786600</v>
      </c>
      <c r="BQ44" s="30">
        <f ca="1">IF(BQ$5="",0,IF(BQ$5=1,$S44,BP354))</f>
        <v>786599.99999999988</v>
      </c>
      <c r="BR44" s="30">
        <f ca="1">IF(BR$5="",0,IF(BR$5=1,$S44,BQ354))</f>
        <v>786599.99999999988</v>
      </c>
      <c r="BS44" s="30">
        <f ca="1">IF(BS$5="",0,IF(BS$5=1,$S44,BR354))</f>
        <v>786599.99999999988</v>
      </c>
      <c r="BT44" s="30">
        <f ca="1">IF(BT$5="",0,IF(BT$5=1,$S44,BS354))</f>
        <v>786599.99999999988</v>
      </c>
      <c r="BU44" s="30">
        <f ca="1">IF(BU$5="",0,IF(BU$5=1,$S44,BT354))</f>
        <v>786599.99999999988</v>
      </c>
      <c r="BV44" s="30">
        <f>IF(BV$5="",0,IF(BV$5=1,$S44,BU354))</f>
        <v>0</v>
      </c>
      <c r="BW44" s="30">
        <f>IF(BW$5="",0,IF(BW$5=1,$S44,BV354))</f>
        <v>0</v>
      </c>
      <c r="BX44" s="30">
        <f>IF(BX$5="",0,IF(BX$5=1,$S44,BW354))</f>
        <v>0</v>
      </c>
      <c r="BY44" s="30">
        <f>IF(BY$5="",0,IF(BY$5=1,$S44,BX354))</f>
        <v>0</v>
      </c>
      <c r="BZ44" s="30">
        <f>IF(BZ$5="",0,IF(BZ$5=1,$S44,BY354))</f>
        <v>0</v>
      </c>
      <c r="CA44" s="30">
        <f>IF(CA$5="",0,IF(CA$5=1,$S44,BZ354))</f>
        <v>0</v>
      </c>
      <c r="CB44" s="30">
        <f>IF(CB$5="",0,IF(CB$5=1,$S44,CA354))</f>
        <v>0</v>
      </c>
      <c r="CC44" s="30">
        <f>IF(CC$5="",0,IF(CC$5=1,$S44,CB354))</f>
        <v>0</v>
      </c>
      <c r="CD44" s="30">
        <f>IF(CD$5="",0,IF(CD$5=1,$S44,CC354))</f>
        <v>0</v>
      </c>
      <c r="CE44" s="30">
        <f>IF(CE$5="",0,IF(CE$5=1,$S44,CD354))</f>
        <v>0</v>
      </c>
      <c r="CF44" s="30">
        <f>IF(CF$5="",0,IF(CF$5=1,$S44,CE354))</f>
        <v>0</v>
      </c>
      <c r="CG44" s="30">
        <f>IF(CG$5="",0,IF(CG$5=1,$S44,CF354))</f>
        <v>0</v>
      </c>
      <c r="CH44" s="30">
        <f>IF(CH$5="",0,IF(CH$5=1,$S44,CG354))</f>
        <v>0</v>
      </c>
      <c r="CI44" s="30">
        <f>IF(CI$5="",0,IF(CI$5=1,$S44,CH354))</f>
        <v>0</v>
      </c>
      <c r="CJ44" s="30">
        <f>IF(CJ$5="",0,IF(CJ$5=1,$S44,CI354))</f>
        <v>0</v>
      </c>
      <c r="CK44" s="30">
        <f>IF(CK$5="",0,IF(CK$5=1,$S44,CJ354))</f>
        <v>0</v>
      </c>
      <c r="CL44" s="30">
        <f>IF(CL$5="",0,IF(CL$5=1,$S44,CK354))</f>
        <v>0</v>
      </c>
      <c r="CM44" s="30">
        <f>IF(CM$5="",0,IF(CM$5=1,$S44,CL354))</f>
        <v>0</v>
      </c>
      <c r="CN44" s="30">
        <f>IF(CN$5="",0,IF(CN$5=1,$S44,CM354))</f>
        <v>0</v>
      </c>
      <c r="CO44" s="30">
        <f>IF(CO$5="",0,IF(CO$5=1,$S44,CN354))</f>
        <v>0</v>
      </c>
      <c r="CP44" s="30">
        <f>IF(CP$5="",0,IF(CP$5=1,$S44,CO354))</f>
        <v>0</v>
      </c>
      <c r="CQ44" s="30">
        <f>IF(CQ$5="",0,IF(CQ$5=1,$S44,CP354))</f>
        <v>0</v>
      </c>
      <c r="CR44" s="30">
        <f>IF(CR$5="",0,IF(CR$5=1,$S44,CQ354))</f>
        <v>0</v>
      </c>
      <c r="CS44" s="30">
        <f>IF(CS$5="",0,IF(CS$5=1,$S44,CR354))</f>
        <v>0</v>
      </c>
      <c r="CT44" s="30">
        <f>IF(CT$5="",0,IF(CT$5=1,$S44,CS354))</f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25"/>
        <v>АКТИВЫ</v>
      </c>
      <c r="G45" s="66" t="str">
        <f t="shared" si="16"/>
        <v>Запасы СиМ</v>
      </c>
      <c r="H45" s="66" t="str">
        <f t="shared" si="26"/>
        <v>Цех-2</v>
      </c>
      <c r="I45" s="27" t="str">
        <f>BP!$F$27</f>
        <v>ФОТ упак</v>
      </c>
      <c r="P45" s="30"/>
      <c r="R45" s="24"/>
      <c r="S45" s="93"/>
      <c r="V45" s="85"/>
      <c r="W45" s="29"/>
      <c r="Z45" s="30">
        <f>IF(Z$5="",0,IF(Z$5=1,$S45,Y355))</f>
        <v>0</v>
      </c>
      <c r="AA45" s="30">
        <f ca="1">IF(AA$5="",0,IF(AA$5=1,$S45,Z355))</f>
        <v>0</v>
      </c>
      <c r="AB45" s="30">
        <f ca="1">IF(AB$5="",0,IF(AB$5=1,$S45,AA355))</f>
        <v>0</v>
      </c>
      <c r="AC45" s="30">
        <f ca="1">IF(AC$5="",0,IF(AC$5=1,$S45,AB355))</f>
        <v>0</v>
      </c>
      <c r="AD45" s="30">
        <f ca="1">IF(AD$5="",0,IF(AD$5=1,$S45,AC355))</f>
        <v>0</v>
      </c>
      <c r="AE45" s="30">
        <f ca="1">IF(AE$5="",0,IF(AE$5=1,$S45,AD355))</f>
        <v>0</v>
      </c>
      <c r="AF45" s="30">
        <f ca="1">IF(AF$5="",0,IF(AF$5=1,$S45,AE355))</f>
        <v>0</v>
      </c>
      <c r="AG45" s="30">
        <f ca="1">IF(AG$5="",0,IF(AG$5=1,$S45,AF355))</f>
        <v>0</v>
      </c>
      <c r="AH45" s="30">
        <f ca="1">IF(AH$5="",0,IF(AH$5=1,$S45,AG355))</f>
        <v>500</v>
      </c>
      <c r="AI45" s="30">
        <f ca="1">IF(AI$5="",0,IF(AI$5=1,$S45,AH355))</f>
        <v>2000</v>
      </c>
      <c r="AJ45" s="30">
        <f ca="1">IF(AJ$5="",0,IF(AJ$5=1,$S45,AI355))</f>
        <v>3600</v>
      </c>
      <c r="AK45" s="30">
        <f ca="1">IF(AK$5="",0,IF(AK$5=1,$S45,AJ355))</f>
        <v>5262.5</v>
      </c>
      <c r="AL45" s="30">
        <f ca="1">IF(AL$5="",0,IF(AL$5=1,$S45,AK355))</f>
        <v>6712.5</v>
      </c>
      <c r="AM45" s="30">
        <f ca="1">IF(AM$5="",0,IF(AM$5=1,$S45,AL355))</f>
        <v>8817.5000000000018</v>
      </c>
      <c r="AN45" s="30">
        <f ca="1">IF(AN$5="",0,IF(AN$5=1,$S45,AM355))</f>
        <v>14317.500000000002</v>
      </c>
      <c r="AO45" s="30">
        <f ca="1">IF(AO$5="",0,IF(AO$5=1,$S45,AN355))</f>
        <v>23577.5</v>
      </c>
      <c r="AP45" s="30">
        <f ca="1">IF(AP$5="",0,IF(AP$5=1,$S45,AO355))</f>
        <v>36871.25</v>
      </c>
      <c r="AQ45" s="30">
        <f ca="1">IF(AQ$5="",0,IF(AQ$5=1,$S45,AP355))</f>
        <v>53712.5</v>
      </c>
      <c r="AR45" s="30">
        <f ca="1">IF(AR$5="",0,IF(AR$5=1,$S45,AQ355))</f>
        <v>72646.25</v>
      </c>
      <c r="AS45" s="30">
        <f ca="1">IF(AS$5="",0,IF(AS$5=1,$S45,AR355))</f>
        <v>92822.5</v>
      </c>
      <c r="AT45" s="30">
        <f ca="1">IF(AT$5="",0,IF(AT$5=1,$S45,AS355))</f>
        <v>113643.75</v>
      </c>
      <c r="AU45" s="30">
        <f ca="1">IF(AU$5="",0,IF(AU$5=1,$S45,AT355))</f>
        <v>134806.25</v>
      </c>
      <c r="AV45" s="30">
        <f ca="1">IF(AV$5="",0,IF(AV$5=1,$S45,AU355))</f>
        <v>156118.75</v>
      </c>
      <c r="AW45" s="30">
        <f ca="1">IF(AW$5="",0,IF(AW$5=1,$S45,AV355))</f>
        <v>177468.75</v>
      </c>
      <c r="AX45" s="30">
        <f ca="1">IF(AX$5="",0,IF(AX$5=1,$S45,AW355))</f>
        <v>198837.5</v>
      </c>
      <c r="AY45" s="30">
        <f ca="1">IF(AY$5="",0,IF(AY$5=1,$S45,AX355))</f>
        <v>220212.5</v>
      </c>
      <c r="AZ45" s="30">
        <f ca="1">IF(AZ$5="",0,IF(AZ$5=1,$S45,AY355))</f>
        <v>241587.5</v>
      </c>
      <c r="BA45" s="30">
        <f ca="1">IF(BA$5="",0,IF(BA$5=1,$S45,AZ355))</f>
        <v>262962.5</v>
      </c>
      <c r="BB45" s="30">
        <f ca="1">IF(BB$5="",0,IF(BB$5=1,$S45,BA355))</f>
        <v>284337.5</v>
      </c>
      <c r="BC45" s="30">
        <f ca="1">IF(BC$5="",0,IF(BC$5=1,$S45,BB355))</f>
        <v>305712.5</v>
      </c>
      <c r="BD45" s="30">
        <f ca="1">IF(BD$5="",0,IF(BD$5=1,$S45,BC355))</f>
        <v>327087.5</v>
      </c>
      <c r="BE45" s="30">
        <f ca="1">IF(BE$5="",0,IF(BE$5=1,$S45,BD355))</f>
        <v>347212.5</v>
      </c>
      <c r="BF45" s="30">
        <f ca="1">IF(BF$5="",0,IF(BF$5=1,$S45,BE355))</f>
        <v>363587.5</v>
      </c>
      <c r="BG45" s="30">
        <f ca="1">IF(BG$5="",0,IF(BG$5=1,$S45,BF355))</f>
        <v>375962.5</v>
      </c>
      <c r="BH45" s="30">
        <f ca="1">IF(BH$5="",0,IF(BH$5=1,$S45,BG355))</f>
        <v>384181.25</v>
      </c>
      <c r="BI45" s="30">
        <f ca="1">IF(BI$5="",0,IF(BI$5=1,$S45,BH355))</f>
        <v>388775</v>
      </c>
      <c r="BJ45" s="30">
        <f ca="1">IF(BJ$5="",0,IF(BJ$5=1,$S45,BI355))</f>
        <v>391231.25</v>
      </c>
      <c r="BK45" s="30">
        <f ca="1">IF(BK$5="",0,IF(BK$5=1,$S45,BJ355))</f>
        <v>392437.5</v>
      </c>
      <c r="BL45" s="30">
        <f ca="1">IF(BL$5="",0,IF(BL$5=1,$S45,BK355))</f>
        <v>392993.75</v>
      </c>
      <c r="BM45" s="30">
        <f ca="1">IF(BM$5="",0,IF(BM$5=1,$S45,BL355))</f>
        <v>393206.25</v>
      </c>
      <c r="BN45" s="30">
        <f ca="1">IF(BN$5="",0,IF(BN$5=1,$S45,BM355))</f>
        <v>393268.75</v>
      </c>
      <c r="BO45" s="30">
        <f ca="1">IF(BO$5="",0,IF(BO$5=1,$S45,BN355))</f>
        <v>393293.75</v>
      </c>
      <c r="BP45" s="30">
        <f ca="1">IF(BP$5="",0,IF(BP$5=1,$S45,BO355))</f>
        <v>393300</v>
      </c>
      <c r="BQ45" s="30">
        <f ca="1">IF(BQ$5="",0,IF(BQ$5=1,$S45,BP355))</f>
        <v>393299.99999999994</v>
      </c>
      <c r="BR45" s="30">
        <f ca="1">IF(BR$5="",0,IF(BR$5=1,$S45,BQ355))</f>
        <v>393299.99999999994</v>
      </c>
      <c r="BS45" s="30">
        <f ca="1">IF(BS$5="",0,IF(BS$5=1,$S45,BR355))</f>
        <v>393299.99999999994</v>
      </c>
      <c r="BT45" s="30">
        <f ca="1">IF(BT$5="",0,IF(BT$5=1,$S45,BS355))</f>
        <v>393299.99999999994</v>
      </c>
      <c r="BU45" s="30">
        <f ca="1">IF(BU$5="",0,IF(BU$5=1,$S45,BT355))</f>
        <v>393299.99999999994</v>
      </c>
      <c r="BV45" s="30">
        <f>IF(BV$5="",0,IF(BV$5=1,$S45,BU355))</f>
        <v>0</v>
      </c>
      <c r="BW45" s="30">
        <f>IF(BW$5="",0,IF(BW$5=1,$S45,BV355))</f>
        <v>0</v>
      </c>
      <c r="BX45" s="30">
        <f>IF(BX$5="",0,IF(BX$5=1,$S45,BW355))</f>
        <v>0</v>
      </c>
      <c r="BY45" s="30">
        <f>IF(BY$5="",0,IF(BY$5=1,$S45,BX355))</f>
        <v>0</v>
      </c>
      <c r="BZ45" s="30">
        <f>IF(BZ$5="",0,IF(BZ$5=1,$S45,BY355))</f>
        <v>0</v>
      </c>
      <c r="CA45" s="30">
        <f>IF(CA$5="",0,IF(CA$5=1,$S45,BZ355))</f>
        <v>0</v>
      </c>
      <c r="CB45" s="30">
        <f>IF(CB$5="",0,IF(CB$5=1,$S45,CA355))</f>
        <v>0</v>
      </c>
      <c r="CC45" s="30">
        <f>IF(CC$5="",0,IF(CC$5=1,$S45,CB355))</f>
        <v>0</v>
      </c>
      <c r="CD45" s="30">
        <f>IF(CD$5="",0,IF(CD$5=1,$S45,CC355))</f>
        <v>0</v>
      </c>
      <c r="CE45" s="30">
        <f>IF(CE$5="",0,IF(CE$5=1,$S45,CD355))</f>
        <v>0</v>
      </c>
      <c r="CF45" s="30">
        <f>IF(CF$5="",0,IF(CF$5=1,$S45,CE355))</f>
        <v>0</v>
      </c>
      <c r="CG45" s="30">
        <f>IF(CG$5="",0,IF(CG$5=1,$S45,CF355))</f>
        <v>0</v>
      </c>
      <c r="CH45" s="30">
        <f>IF(CH$5="",0,IF(CH$5=1,$S45,CG355))</f>
        <v>0</v>
      </c>
      <c r="CI45" s="30">
        <f>IF(CI$5="",0,IF(CI$5=1,$S45,CH355))</f>
        <v>0</v>
      </c>
      <c r="CJ45" s="30">
        <f>IF(CJ$5="",0,IF(CJ$5=1,$S45,CI355))</f>
        <v>0</v>
      </c>
      <c r="CK45" s="30">
        <f>IF(CK$5="",0,IF(CK$5=1,$S45,CJ355))</f>
        <v>0</v>
      </c>
      <c r="CL45" s="30">
        <f>IF(CL$5="",0,IF(CL$5=1,$S45,CK355))</f>
        <v>0</v>
      </c>
      <c r="CM45" s="30">
        <f>IF(CM$5="",0,IF(CM$5=1,$S45,CL355))</f>
        <v>0</v>
      </c>
      <c r="CN45" s="30">
        <f>IF(CN$5="",0,IF(CN$5=1,$S45,CM355))</f>
        <v>0</v>
      </c>
      <c r="CO45" s="30">
        <f>IF(CO$5="",0,IF(CO$5=1,$S45,CN355))</f>
        <v>0</v>
      </c>
      <c r="CP45" s="30">
        <f>IF(CP$5="",0,IF(CP$5=1,$S45,CO355))</f>
        <v>0</v>
      </c>
      <c r="CQ45" s="30">
        <f>IF(CQ$5="",0,IF(CQ$5=1,$S45,CP355))</f>
        <v>0</v>
      </c>
      <c r="CR45" s="30">
        <f>IF(CR$5="",0,IF(CR$5=1,$S45,CQ355))</f>
        <v>0</v>
      </c>
      <c r="CS45" s="30">
        <f>IF(CS$5="",0,IF(CS$5=1,$S45,CR355))</f>
        <v>0</v>
      </c>
      <c r="CT45" s="30">
        <f>IF(CT$5="",0,IF(CT$5=1,$S45,CS355))</f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25"/>
        <v>АКТИВЫ</v>
      </c>
      <c r="G46" s="66" t="str">
        <f t="shared" si="16"/>
        <v>Запасы СиМ</v>
      </c>
      <c r="H46" s="66" t="str">
        <f t="shared" si="26"/>
        <v>Цех-2</v>
      </c>
      <c r="I46" s="27" t="str">
        <f>BP!$F$28</f>
        <v>Соцсборы</v>
      </c>
      <c r="P46" s="30"/>
      <c r="R46" s="24"/>
      <c r="S46" s="93"/>
      <c r="V46" s="85"/>
      <c r="W46" s="29"/>
      <c r="Z46" s="30">
        <f>IF(Z$5="",0,IF(Z$5=1,$S46,Y356))</f>
        <v>0</v>
      </c>
      <c r="AA46" s="30">
        <f ca="1">IF(AA$5="",0,IF(AA$5=1,$S46,Z356))</f>
        <v>0</v>
      </c>
      <c r="AB46" s="30">
        <f ca="1">IF(AB$5="",0,IF(AB$5=1,$S46,AA356))</f>
        <v>0</v>
      </c>
      <c r="AC46" s="30">
        <f ca="1">IF(AC$5="",0,IF(AC$5=1,$S46,AB356))</f>
        <v>0</v>
      </c>
      <c r="AD46" s="30">
        <f ca="1">IF(AD$5="",0,IF(AD$5=1,$S46,AC356))</f>
        <v>0</v>
      </c>
      <c r="AE46" s="30">
        <f ca="1">IF(AE$5="",0,IF(AE$5=1,$S46,AD356))</f>
        <v>0</v>
      </c>
      <c r="AF46" s="30">
        <f ca="1">IF(AF$5="",0,IF(AF$5=1,$S46,AE356))</f>
        <v>0</v>
      </c>
      <c r="AG46" s="30">
        <f ca="1">IF(AG$5="",0,IF(AG$5=1,$S46,AF356))</f>
        <v>0</v>
      </c>
      <c r="AH46" s="30">
        <f ca="1">IF(AH$5="",0,IF(AH$5=1,$S46,AG356))</f>
        <v>450</v>
      </c>
      <c r="AI46" s="30">
        <f ca="1">IF(AI$5="",0,IF(AI$5=1,$S46,AH356))</f>
        <v>1800</v>
      </c>
      <c r="AJ46" s="30">
        <f ca="1">IF(AJ$5="",0,IF(AJ$5=1,$S46,AI356))</f>
        <v>3240</v>
      </c>
      <c r="AK46" s="30">
        <f ca="1">IF(AK$5="",0,IF(AK$5=1,$S46,AJ356))</f>
        <v>4736.25</v>
      </c>
      <c r="AL46" s="30">
        <f ca="1">IF(AL$5="",0,IF(AL$5=1,$S46,AK356))</f>
        <v>6041.25</v>
      </c>
      <c r="AM46" s="30">
        <f ca="1">IF(AM$5="",0,IF(AM$5=1,$S46,AL356))</f>
        <v>7935.75</v>
      </c>
      <c r="AN46" s="30">
        <f ca="1">IF(AN$5="",0,IF(AN$5=1,$S46,AM356))</f>
        <v>12885.75</v>
      </c>
      <c r="AO46" s="30">
        <f ca="1">IF(AO$5="",0,IF(AO$5=1,$S46,AN356))</f>
        <v>21219.75</v>
      </c>
      <c r="AP46" s="30">
        <f ca="1">IF(AP$5="",0,IF(AP$5=1,$S46,AO356))</f>
        <v>33184.125</v>
      </c>
      <c r="AQ46" s="30">
        <f ca="1">IF(AQ$5="",0,IF(AQ$5=1,$S46,AP356))</f>
        <v>48341.25</v>
      </c>
      <c r="AR46" s="30">
        <f ca="1">IF(AR$5="",0,IF(AR$5=1,$S46,AQ356))</f>
        <v>65381.625</v>
      </c>
      <c r="AS46" s="30">
        <f ca="1">IF(AS$5="",0,IF(AS$5=1,$S46,AR356))</f>
        <v>83540.25</v>
      </c>
      <c r="AT46" s="30">
        <f ca="1">IF(AT$5="",0,IF(AT$5=1,$S46,AS356))</f>
        <v>102279.375</v>
      </c>
      <c r="AU46" s="30">
        <f ca="1">IF(AU$5="",0,IF(AU$5=1,$S46,AT356))</f>
        <v>121325.625</v>
      </c>
      <c r="AV46" s="30">
        <f ca="1">IF(AV$5="",0,IF(AV$5=1,$S46,AU356))</f>
        <v>140506.875</v>
      </c>
      <c r="AW46" s="30">
        <f ca="1">IF(AW$5="",0,IF(AW$5=1,$S46,AV356))</f>
        <v>159721.875</v>
      </c>
      <c r="AX46" s="30">
        <f ca="1">IF(AX$5="",0,IF(AX$5=1,$S46,AW356))</f>
        <v>178953.75</v>
      </c>
      <c r="AY46" s="30">
        <f ca="1">IF(AY$5="",0,IF(AY$5=1,$S46,AX356))</f>
        <v>198191.25</v>
      </c>
      <c r="AZ46" s="30">
        <f ca="1">IF(AZ$5="",0,IF(AZ$5=1,$S46,AY356))</f>
        <v>217428.75</v>
      </c>
      <c r="BA46" s="30">
        <f ca="1">IF(BA$5="",0,IF(BA$5=1,$S46,AZ356))</f>
        <v>236666.25</v>
      </c>
      <c r="BB46" s="30">
        <f ca="1">IF(BB$5="",0,IF(BB$5=1,$S46,BA356))</f>
        <v>255903.75</v>
      </c>
      <c r="BC46" s="30">
        <f ca="1">IF(BC$5="",0,IF(BC$5=1,$S46,BB356))</f>
        <v>275141.25</v>
      </c>
      <c r="BD46" s="30">
        <f ca="1">IF(BD$5="",0,IF(BD$5=1,$S46,BC356))</f>
        <v>294378.75</v>
      </c>
      <c r="BE46" s="30">
        <f ca="1">IF(BE$5="",0,IF(BE$5=1,$S46,BD356))</f>
        <v>312491.25</v>
      </c>
      <c r="BF46" s="30">
        <f ca="1">IF(BF$5="",0,IF(BF$5=1,$S46,BE356))</f>
        <v>327228.75</v>
      </c>
      <c r="BG46" s="30">
        <f ca="1">IF(BG$5="",0,IF(BG$5=1,$S46,BF356))</f>
        <v>338366.25</v>
      </c>
      <c r="BH46" s="30">
        <f ca="1">IF(BH$5="",0,IF(BH$5=1,$S46,BG356))</f>
        <v>345763.125</v>
      </c>
      <c r="BI46" s="30">
        <f ca="1">IF(BI$5="",0,IF(BI$5=1,$S46,BH356))</f>
        <v>349897.5</v>
      </c>
      <c r="BJ46" s="30">
        <f ca="1">IF(BJ$5="",0,IF(BJ$5=1,$S46,BI356))</f>
        <v>352108.125</v>
      </c>
      <c r="BK46" s="30">
        <f ca="1">IF(BK$5="",0,IF(BK$5=1,$S46,BJ356))</f>
        <v>353193.75</v>
      </c>
      <c r="BL46" s="30">
        <f ca="1">IF(BL$5="",0,IF(BL$5=1,$S46,BK356))</f>
        <v>353694.375</v>
      </c>
      <c r="BM46" s="30">
        <f ca="1">IF(BM$5="",0,IF(BM$5=1,$S46,BL356))</f>
        <v>353885.625</v>
      </c>
      <c r="BN46" s="30">
        <f ca="1">IF(BN$5="",0,IF(BN$5=1,$S46,BM356))</f>
        <v>353941.875</v>
      </c>
      <c r="BO46" s="30">
        <f ca="1">IF(BO$5="",0,IF(BO$5=1,$S46,BN356))</f>
        <v>353964.375</v>
      </c>
      <c r="BP46" s="30">
        <f ca="1">IF(BP$5="",0,IF(BP$5=1,$S46,BO356))</f>
        <v>353970</v>
      </c>
      <c r="BQ46" s="30">
        <f ca="1">IF(BQ$5="",0,IF(BQ$5=1,$S46,BP356))</f>
        <v>353969.99999999994</v>
      </c>
      <c r="BR46" s="30">
        <f ca="1">IF(BR$5="",0,IF(BR$5=1,$S46,BQ356))</f>
        <v>353969.99999999994</v>
      </c>
      <c r="BS46" s="30">
        <f ca="1">IF(BS$5="",0,IF(BS$5=1,$S46,BR356))</f>
        <v>353969.99999999994</v>
      </c>
      <c r="BT46" s="30">
        <f ca="1">IF(BT$5="",0,IF(BT$5=1,$S46,BS356))</f>
        <v>353969.99999999994</v>
      </c>
      <c r="BU46" s="30">
        <f ca="1">IF(BU$5="",0,IF(BU$5=1,$S46,BT356))</f>
        <v>353969.99999999994</v>
      </c>
      <c r="BV46" s="30">
        <f>IF(BV$5="",0,IF(BV$5=1,$S46,BU356))</f>
        <v>0</v>
      </c>
      <c r="BW46" s="30">
        <f>IF(BW$5="",0,IF(BW$5=1,$S46,BV356))</f>
        <v>0</v>
      </c>
      <c r="BX46" s="30">
        <f>IF(BX$5="",0,IF(BX$5=1,$S46,BW356))</f>
        <v>0</v>
      </c>
      <c r="BY46" s="30">
        <f>IF(BY$5="",0,IF(BY$5=1,$S46,BX356))</f>
        <v>0</v>
      </c>
      <c r="BZ46" s="30">
        <f>IF(BZ$5="",0,IF(BZ$5=1,$S46,BY356))</f>
        <v>0</v>
      </c>
      <c r="CA46" s="30">
        <f>IF(CA$5="",0,IF(CA$5=1,$S46,BZ356))</f>
        <v>0</v>
      </c>
      <c r="CB46" s="30">
        <f>IF(CB$5="",0,IF(CB$5=1,$S46,CA356))</f>
        <v>0</v>
      </c>
      <c r="CC46" s="30">
        <f>IF(CC$5="",0,IF(CC$5=1,$S46,CB356))</f>
        <v>0</v>
      </c>
      <c r="CD46" s="30">
        <f>IF(CD$5="",0,IF(CD$5=1,$S46,CC356))</f>
        <v>0</v>
      </c>
      <c r="CE46" s="30">
        <f>IF(CE$5="",0,IF(CE$5=1,$S46,CD356))</f>
        <v>0</v>
      </c>
      <c r="CF46" s="30">
        <f>IF(CF$5="",0,IF(CF$5=1,$S46,CE356))</f>
        <v>0</v>
      </c>
      <c r="CG46" s="30">
        <f>IF(CG$5="",0,IF(CG$5=1,$S46,CF356))</f>
        <v>0</v>
      </c>
      <c r="CH46" s="30">
        <f>IF(CH$5="",0,IF(CH$5=1,$S46,CG356))</f>
        <v>0</v>
      </c>
      <c r="CI46" s="30">
        <f>IF(CI$5="",0,IF(CI$5=1,$S46,CH356))</f>
        <v>0</v>
      </c>
      <c r="CJ46" s="30">
        <f>IF(CJ$5="",0,IF(CJ$5=1,$S46,CI356))</f>
        <v>0</v>
      </c>
      <c r="CK46" s="30">
        <f>IF(CK$5="",0,IF(CK$5=1,$S46,CJ356))</f>
        <v>0</v>
      </c>
      <c r="CL46" s="30">
        <f>IF(CL$5="",0,IF(CL$5=1,$S46,CK356))</f>
        <v>0</v>
      </c>
      <c r="CM46" s="30">
        <f>IF(CM$5="",0,IF(CM$5=1,$S46,CL356))</f>
        <v>0</v>
      </c>
      <c r="CN46" s="30">
        <f>IF(CN$5="",0,IF(CN$5=1,$S46,CM356))</f>
        <v>0</v>
      </c>
      <c r="CO46" s="30">
        <f>IF(CO$5="",0,IF(CO$5=1,$S46,CN356))</f>
        <v>0</v>
      </c>
      <c r="CP46" s="30">
        <f>IF(CP$5="",0,IF(CP$5=1,$S46,CO356))</f>
        <v>0</v>
      </c>
      <c r="CQ46" s="30">
        <f>IF(CQ$5="",0,IF(CQ$5=1,$S46,CP356))</f>
        <v>0</v>
      </c>
      <c r="CR46" s="30">
        <f>IF(CR$5="",0,IF(CR$5=1,$S46,CQ356))</f>
        <v>0</v>
      </c>
      <c r="CS46" s="30">
        <f>IF(CS$5="",0,IF(CS$5=1,$S46,CR356))</f>
        <v>0</v>
      </c>
      <c r="CT46" s="30">
        <f>IF(CT$5="",0,IF(CT$5=1,$S46,CS356))</f>
        <v>0</v>
      </c>
    </row>
    <row r="47" spans="1:98" s="27" customFormat="1" ht="12" x14ac:dyDescent="0.25">
      <c r="A47" s="26">
        <f>ROW()</f>
        <v>47</v>
      </c>
      <c r="B47" s="82"/>
      <c r="C47" s="142"/>
      <c r="E47" s="24"/>
      <c r="F47" s="66" t="str">
        <f t="shared" si="25"/>
        <v>АКТИВЫ</v>
      </c>
      <c r="G47" s="66" t="str">
        <f t="shared" si="16"/>
        <v>Запасы СиМ</v>
      </c>
      <c r="H47" s="66" t="str">
        <f t="shared" si="26"/>
        <v>Цех-2</v>
      </c>
      <c r="I47" s="27" t="str">
        <f>BP!$F$29</f>
        <v>ЭлЭн</v>
      </c>
      <c r="P47" s="30"/>
      <c r="R47" s="24"/>
      <c r="S47" s="93"/>
      <c r="V47" s="85"/>
      <c r="W47" s="29"/>
      <c r="Z47" s="30">
        <f>IF(Z$5="",0,IF(Z$5=1,$S47,Y357))</f>
        <v>0</v>
      </c>
      <c r="AA47" s="30">
        <f ca="1">IF(AA$5="",0,IF(AA$5=1,$S47,Z357))</f>
        <v>0</v>
      </c>
      <c r="AB47" s="30">
        <f ca="1">IF(AB$5="",0,IF(AB$5=1,$S47,AA357))</f>
        <v>0</v>
      </c>
      <c r="AC47" s="30">
        <f ca="1">IF(AC$5="",0,IF(AC$5=1,$S47,AB357))</f>
        <v>0</v>
      </c>
      <c r="AD47" s="30">
        <f ca="1">IF(AD$5="",0,IF(AD$5=1,$S47,AC357))</f>
        <v>0</v>
      </c>
      <c r="AE47" s="30">
        <f ca="1">IF(AE$5="",0,IF(AE$5=1,$S47,AD357))</f>
        <v>0</v>
      </c>
      <c r="AF47" s="30">
        <f ca="1">IF(AF$5="",0,IF(AF$5=1,$S47,AE357))</f>
        <v>0</v>
      </c>
      <c r="AG47" s="30">
        <f ca="1">IF(AG$5="",0,IF(AG$5=1,$S47,AF357))</f>
        <v>0</v>
      </c>
      <c r="AH47" s="30">
        <f ca="1">IF(AH$5="",0,IF(AH$5=1,$S47,AG357))</f>
        <v>153.33333333333337</v>
      </c>
      <c r="AI47" s="30">
        <f ca="1">IF(AI$5="",0,IF(AI$5=1,$S47,AH357))</f>
        <v>613.33333333333348</v>
      </c>
      <c r="AJ47" s="30">
        <f ca="1">IF(AJ$5="",0,IF(AJ$5=1,$S47,AI357))</f>
        <v>1104.0000000000002</v>
      </c>
      <c r="AK47" s="30">
        <f ca="1">IF(AK$5="",0,IF(AK$5=1,$S47,AJ357))</f>
        <v>1613.8333333333337</v>
      </c>
      <c r="AL47" s="30">
        <f ca="1">IF(AL$5="",0,IF(AL$5=1,$S47,AK357))</f>
        <v>2058.5000000000005</v>
      </c>
      <c r="AM47" s="30">
        <f ca="1">IF(AM$5="",0,IF(AM$5=1,$S47,AL357))</f>
        <v>2704.0333333333342</v>
      </c>
      <c r="AN47" s="30">
        <f ca="1">IF(AN$5="",0,IF(AN$5=1,$S47,AM357))</f>
        <v>4390.7000000000016</v>
      </c>
      <c r="AO47" s="30">
        <f ca="1">IF(AO$5="",0,IF(AO$5=1,$S47,AN357))</f>
        <v>7230.4333333333343</v>
      </c>
      <c r="AP47" s="30">
        <f ca="1">IF(AP$5="",0,IF(AP$5=1,$S47,AO357))</f>
        <v>11307.183333333334</v>
      </c>
      <c r="AQ47" s="30">
        <f ca="1">IF(AQ$5="",0,IF(AQ$5=1,$S47,AP357))</f>
        <v>16471.833333333336</v>
      </c>
      <c r="AR47" s="30">
        <f ca="1">IF(AR$5="",0,IF(AR$5=1,$S47,AQ357))</f>
        <v>22278.183333333342</v>
      </c>
      <c r="AS47" s="30">
        <f ca="1">IF(AS$5="",0,IF(AS$5=1,$S47,AR357))</f>
        <v>28465.566666666677</v>
      </c>
      <c r="AT47" s="30">
        <f ca="1">IF(AT$5="",0,IF(AT$5=1,$S47,AS357))</f>
        <v>34850.750000000007</v>
      </c>
      <c r="AU47" s="30">
        <f ca="1">IF(AU$5="",0,IF(AU$5=1,$S47,AT357))</f>
        <v>41340.583333333343</v>
      </c>
      <c r="AV47" s="30">
        <f ca="1">IF(AV$5="",0,IF(AV$5=1,$S47,AU357))</f>
        <v>47876.416666666679</v>
      </c>
      <c r="AW47" s="30">
        <f ca="1">IF(AW$5="",0,IF(AW$5=1,$S47,AV357))</f>
        <v>54423.750000000015</v>
      </c>
      <c r="AX47" s="30">
        <f ca="1">IF(AX$5="",0,IF(AX$5=1,$S47,AW357))</f>
        <v>60976.83333333335</v>
      </c>
      <c r="AY47" s="30">
        <f ca="1">IF(AY$5="",0,IF(AY$5=1,$S47,AX357))</f>
        <v>67531.833333333343</v>
      </c>
      <c r="AZ47" s="30">
        <f ca="1">IF(AZ$5="",0,IF(AZ$5=1,$S47,AY357))</f>
        <v>74086.833333333343</v>
      </c>
      <c r="BA47" s="30">
        <f ca="1">IF(BA$5="",0,IF(BA$5=1,$S47,AZ357))</f>
        <v>80641.833333333343</v>
      </c>
      <c r="BB47" s="30">
        <f ca="1">IF(BB$5="",0,IF(BB$5=1,$S47,BA357))</f>
        <v>87196.833333333343</v>
      </c>
      <c r="BC47" s="30">
        <f ca="1">IF(BC$5="",0,IF(BC$5=1,$S47,BB357))</f>
        <v>93751.833333333343</v>
      </c>
      <c r="BD47" s="30">
        <f ca="1">IF(BD$5="",0,IF(BD$5=1,$S47,BC357))</f>
        <v>100306.83333333334</v>
      </c>
      <c r="BE47" s="30">
        <f ca="1">IF(BE$5="",0,IF(BE$5=1,$S47,BD357))</f>
        <v>106478.50000000003</v>
      </c>
      <c r="BF47" s="30">
        <f ca="1">IF(BF$5="",0,IF(BF$5=1,$S47,BE357))</f>
        <v>111500.1666666667</v>
      </c>
      <c r="BG47" s="30">
        <f ca="1">IF(BG$5="",0,IF(BG$5=1,$S47,BF357))</f>
        <v>115295.16666666669</v>
      </c>
      <c r="BH47" s="30">
        <f ca="1">IF(BH$5="",0,IF(BH$5=1,$S47,BG357))</f>
        <v>117815.58333333334</v>
      </c>
      <c r="BI47" s="30">
        <f ca="1">IF(BI$5="",0,IF(BI$5=1,$S47,BH357))</f>
        <v>119224.33333333334</v>
      </c>
      <c r="BJ47" s="30">
        <f ca="1">IF(BJ$5="",0,IF(BJ$5=1,$S47,BI357))</f>
        <v>119977.58333333334</v>
      </c>
      <c r="BK47" s="30">
        <f ca="1">IF(BK$5="",0,IF(BK$5=1,$S47,BJ357))</f>
        <v>120347.50000000003</v>
      </c>
      <c r="BL47" s="30">
        <f ca="1">IF(BL$5="",0,IF(BL$5=1,$S47,BK357))</f>
        <v>120518.08333333334</v>
      </c>
      <c r="BM47" s="30">
        <f ca="1">IF(BM$5="",0,IF(BM$5=1,$S47,BL357))</f>
        <v>120583.25000000003</v>
      </c>
      <c r="BN47" s="30">
        <f ca="1">IF(BN$5="",0,IF(BN$5=1,$S47,BM357))</f>
        <v>120602.41666666669</v>
      </c>
      <c r="BO47" s="30">
        <f ca="1">IF(BO$5="",0,IF(BO$5=1,$S47,BN357))</f>
        <v>120610.08333333334</v>
      </c>
      <c r="BP47" s="30">
        <f ca="1">IF(BP$5="",0,IF(BP$5=1,$S47,BO357))</f>
        <v>120612.00000000003</v>
      </c>
      <c r="BQ47" s="30">
        <f ca="1">IF(BQ$5="",0,IF(BQ$5=1,$S47,BP357))</f>
        <v>120612.00000000003</v>
      </c>
      <c r="BR47" s="30">
        <f ca="1">IF(BR$5="",0,IF(BR$5=1,$S47,BQ357))</f>
        <v>120612.00000000003</v>
      </c>
      <c r="BS47" s="30">
        <f ca="1">IF(BS$5="",0,IF(BS$5=1,$S47,BR357))</f>
        <v>120612.00000000003</v>
      </c>
      <c r="BT47" s="30">
        <f ca="1">IF(BT$5="",0,IF(BT$5=1,$S47,BS357))</f>
        <v>120612.00000000003</v>
      </c>
      <c r="BU47" s="30">
        <f ca="1">IF(BU$5="",0,IF(BU$5=1,$S47,BT357))</f>
        <v>120612.00000000003</v>
      </c>
      <c r="BV47" s="30">
        <f>IF(BV$5="",0,IF(BV$5=1,$S47,BU357))</f>
        <v>0</v>
      </c>
      <c r="BW47" s="30">
        <f>IF(BW$5="",0,IF(BW$5=1,$S47,BV357))</f>
        <v>0</v>
      </c>
      <c r="BX47" s="30">
        <f>IF(BX$5="",0,IF(BX$5=1,$S47,BW357))</f>
        <v>0</v>
      </c>
      <c r="BY47" s="30">
        <f>IF(BY$5="",0,IF(BY$5=1,$S47,BX357))</f>
        <v>0</v>
      </c>
      <c r="BZ47" s="30">
        <f>IF(BZ$5="",0,IF(BZ$5=1,$S47,BY357))</f>
        <v>0</v>
      </c>
      <c r="CA47" s="30">
        <f>IF(CA$5="",0,IF(CA$5=1,$S47,BZ357))</f>
        <v>0</v>
      </c>
      <c r="CB47" s="30">
        <f>IF(CB$5="",0,IF(CB$5=1,$S47,CA357))</f>
        <v>0</v>
      </c>
      <c r="CC47" s="30">
        <f>IF(CC$5="",0,IF(CC$5=1,$S47,CB357))</f>
        <v>0</v>
      </c>
      <c r="CD47" s="30">
        <f>IF(CD$5="",0,IF(CD$5=1,$S47,CC357))</f>
        <v>0</v>
      </c>
      <c r="CE47" s="30">
        <f>IF(CE$5="",0,IF(CE$5=1,$S47,CD357))</f>
        <v>0</v>
      </c>
      <c r="CF47" s="30">
        <f>IF(CF$5="",0,IF(CF$5=1,$S47,CE357))</f>
        <v>0</v>
      </c>
      <c r="CG47" s="30">
        <f>IF(CG$5="",0,IF(CG$5=1,$S47,CF357))</f>
        <v>0</v>
      </c>
      <c r="CH47" s="30">
        <f>IF(CH$5="",0,IF(CH$5=1,$S47,CG357))</f>
        <v>0</v>
      </c>
      <c r="CI47" s="30">
        <f>IF(CI$5="",0,IF(CI$5=1,$S47,CH357))</f>
        <v>0</v>
      </c>
      <c r="CJ47" s="30">
        <f>IF(CJ$5="",0,IF(CJ$5=1,$S47,CI357))</f>
        <v>0</v>
      </c>
      <c r="CK47" s="30">
        <f>IF(CK$5="",0,IF(CK$5=1,$S47,CJ357))</f>
        <v>0</v>
      </c>
      <c r="CL47" s="30">
        <f>IF(CL$5="",0,IF(CL$5=1,$S47,CK357))</f>
        <v>0</v>
      </c>
      <c r="CM47" s="30">
        <f>IF(CM$5="",0,IF(CM$5=1,$S47,CL357))</f>
        <v>0</v>
      </c>
      <c r="CN47" s="30">
        <f>IF(CN$5="",0,IF(CN$5=1,$S47,CM357))</f>
        <v>0</v>
      </c>
      <c r="CO47" s="30">
        <f>IF(CO$5="",0,IF(CO$5=1,$S47,CN357))</f>
        <v>0</v>
      </c>
      <c r="CP47" s="30">
        <f>IF(CP$5="",0,IF(CP$5=1,$S47,CO357))</f>
        <v>0</v>
      </c>
      <c r="CQ47" s="30">
        <f>IF(CQ$5="",0,IF(CQ$5=1,$S47,CP357))</f>
        <v>0</v>
      </c>
      <c r="CR47" s="30">
        <f>IF(CR$5="",0,IF(CR$5=1,$S47,CQ357))</f>
        <v>0</v>
      </c>
      <c r="CS47" s="30">
        <f>IF(CS$5="",0,IF(CS$5=1,$S47,CR357))</f>
        <v>0</v>
      </c>
      <c r="CT47" s="30">
        <f>IF(CT$5="",0,IF(CT$5=1,$S47,CS357))</f>
        <v>0</v>
      </c>
    </row>
    <row r="48" spans="1:98" s="2" customFormat="1" ht="12" x14ac:dyDescent="0.25">
      <c r="A48" s="11">
        <f>ROW()</f>
        <v>48</v>
      </c>
      <c r="B48" s="100"/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$F$319</f>
        <v>АКТИВЫ</v>
      </c>
      <c r="G49" s="6" t="str">
        <f>$G$359</f>
        <v>Склад ГП</v>
      </c>
      <c r="Z49" s="7">
        <f>SUM(Z50:Z59)</f>
        <v>0</v>
      </c>
      <c r="AA49" s="7">
        <f t="shared" ref="AA49" ca="1" si="27">SUM(AA50:AA59)</f>
        <v>0</v>
      </c>
      <c r="AB49" s="7">
        <f t="shared" ref="AB49" ca="1" si="28">SUM(AB50:AB59)</f>
        <v>0</v>
      </c>
      <c r="AC49" s="7">
        <f t="shared" ref="AC49" ca="1" si="29">SUM(AC50:AC59)</f>
        <v>0</v>
      </c>
      <c r="AD49" s="7">
        <f t="shared" ref="AD49" ca="1" si="30">SUM(AD50:AD59)</f>
        <v>0</v>
      </c>
      <c r="AE49" s="7">
        <f t="shared" ref="AE49" ca="1" si="31">SUM(AE50:AE59)</f>
        <v>0</v>
      </c>
      <c r="AF49" s="7">
        <f t="shared" ref="AF49" ca="1" si="32">SUM(AF50:AF59)</f>
        <v>0</v>
      </c>
      <c r="AG49" s="7">
        <f t="shared" ref="AG49" ca="1" si="33">SUM(AG50:AG59)</f>
        <v>0</v>
      </c>
      <c r="AH49" s="7">
        <f t="shared" ref="AH49" ca="1" si="34">SUM(AH50:AH59)</f>
        <v>0</v>
      </c>
      <c r="AI49" s="7">
        <f t="shared" ref="AI49" ca="1" si="35">SUM(AI50:AI59)</f>
        <v>17823</v>
      </c>
      <c r="AJ49" s="7">
        <f t="shared" ref="AJ49" ca="1" si="36">SUM(AJ50:AJ59)</f>
        <v>79213.333333333328</v>
      </c>
      <c r="AK49" s="7">
        <f t="shared" ref="AK49" ca="1" si="37">SUM(AK50:AK59)</f>
        <v>162981.43333333332</v>
      </c>
      <c r="AL49" s="7">
        <f t="shared" ref="AL49" ca="1" si="38">SUM(AL50:AL59)</f>
        <v>257492.84166666667</v>
      </c>
      <c r="AM49" s="7">
        <f t="shared" ref="AM49" ca="1" si="39">SUM(AM50:AM59)</f>
        <v>347994.07500000001</v>
      </c>
      <c r="AN49" s="7">
        <f t="shared" ref="AN49" ca="1" si="40">SUM(AN50:AN59)</f>
        <v>459046.21750000003</v>
      </c>
      <c r="AO49" s="7">
        <f t="shared" ref="AO49" ca="1" si="41">SUM(AO50:AO59)</f>
        <v>700354.78499999992</v>
      </c>
      <c r="AP49" s="7">
        <f t="shared" ref="AP49" ca="1" si="42">SUM(AP50:AP59)</f>
        <v>1132948.7</v>
      </c>
      <c r="AQ49" s="7">
        <f t="shared" ref="AQ49" ca="1" si="43">SUM(AQ50:AQ59)</f>
        <v>1790364.9075</v>
      </c>
      <c r="AR49" s="7">
        <f t="shared" ref="AR49" ca="1" si="44">SUM(AR50:AR59)</f>
        <v>2667202.0483333333</v>
      </c>
      <c r="AS49" s="7">
        <f t="shared" ref="AS49" ca="1" si="45">SUM(AS50:AS59)</f>
        <v>3706240.86625</v>
      </c>
      <c r="AT49" s="7">
        <f t="shared" ref="AT49" ca="1" si="46">SUM(AT50:AT59)</f>
        <v>4851784.4862500001</v>
      </c>
      <c r="AU49" s="7">
        <f t="shared" ref="AU49" ca="1" si="47">SUM(AU50:AU59)</f>
        <v>6059461.0645833332</v>
      </c>
      <c r="AV49" s="7">
        <f t="shared" ref="AV49" ca="1" si="48">SUM(AV50:AV59)</f>
        <v>7301045.9004166676</v>
      </c>
      <c r="AW49" s="7">
        <f t="shared" ref="AW49" ca="1" si="49">SUM(AW50:AW59)</f>
        <v>8559676.4554166663</v>
      </c>
      <c r="AX49" s="7">
        <f t="shared" ref="AX49" ca="1" si="50">SUM(AX50:AX59)</f>
        <v>9825324.8166666664</v>
      </c>
      <c r="AY49" s="7">
        <f t="shared" ref="AY49" ca="1" si="51">SUM(AY50:AY59)</f>
        <v>11093802.579166668</v>
      </c>
      <c r="AZ49" s="7">
        <f t="shared" ref="AZ49" ca="1" si="52">SUM(AZ50:AZ59)</f>
        <v>12363320.016666668</v>
      </c>
      <c r="BA49" s="7">
        <f t="shared" ref="BA49" ca="1" si="53">SUM(BA50:BA59)</f>
        <v>13633122.127083335</v>
      </c>
      <c r="BB49" s="7">
        <f t="shared" ref="BB49" ca="1" si="54">SUM(BB50:BB59)</f>
        <v>14902998.5</v>
      </c>
      <c r="BC49" s="7">
        <f t="shared" ref="BC49" ca="1" si="55">SUM(BC50:BC59)</f>
        <v>16172887.25</v>
      </c>
      <c r="BD49" s="7">
        <f t="shared" ref="BD49" ca="1" si="56">SUM(BD50:BD59)</f>
        <v>17442776</v>
      </c>
      <c r="BE49" s="7">
        <f t="shared" ref="BE49" ca="1" si="57">SUM(BE50:BE59)</f>
        <v>18712664.75</v>
      </c>
      <c r="BF49" s="7">
        <f t="shared" ref="BF49" ca="1" si="58">SUM(BF50:BF59)</f>
        <v>19937996</v>
      </c>
      <c r="BG49" s="7">
        <f t="shared" ref="BG49" ca="1" si="59">SUM(BG50:BG59)</f>
        <v>21009851.416666668</v>
      </c>
      <c r="BH49" s="7">
        <f t="shared" ref="BH49" ca="1" si="60">SUM(BH50:BH59)</f>
        <v>21872286.583333332</v>
      </c>
      <c r="BI49" s="7">
        <f t="shared" ref="BI49" ca="1" si="61">SUM(BI50:BI59)</f>
        <v>22498443.229166672</v>
      </c>
      <c r="BJ49" s="7">
        <f t="shared" ref="BJ49" ca="1" si="62">SUM(BJ50:BJ59)</f>
        <v>22898346.791666672</v>
      </c>
      <c r="BK49" s="7">
        <f t="shared" ref="BK49" ca="1" si="63">SUM(BK50:BK59)</f>
        <v>23132013.747916669</v>
      </c>
      <c r="BL49" s="7">
        <f t="shared" ref="BL49" ca="1" si="64">SUM(BL50:BL59)</f>
        <v>23257492.618749999</v>
      </c>
      <c r="BM49" s="7">
        <f t="shared" ref="BM49" ca="1" si="65">SUM(BM50:BM59)</f>
        <v>23320120.66041667</v>
      </c>
      <c r="BN49" s="7">
        <f t="shared" ref="BN49" ca="1" si="66">SUM(BN50:BN59)</f>
        <v>23348538.443750001</v>
      </c>
      <c r="BO49" s="7">
        <f t="shared" ref="BO49" ca="1" si="67">SUM(BO50:BO59)</f>
        <v>23359826.34375</v>
      </c>
      <c r="BP49" s="7">
        <f t="shared" ref="BP49" ca="1" si="68">SUM(BP50:BP59)</f>
        <v>23364071.683333334</v>
      </c>
      <c r="BQ49" s="7">
        <f t="shared" ref="BQ49" ca="1" si="69">SUM(BQ50:BQ59)</f>
        <v>23365482.670833334</v>
      </c>
      <c r="BR49" s="7">
        <f t="shared" ref="BR49" ca="1" si="70">SUM(BR50:BR59)</f>
        <v>23365853.983333334</v>
      </c>
      <c r="BS49" s="7">
        <f t="shared" ref="BS49" ca="1" si="71">SUM(BS50:BS59)</f>
        <v>23365940.622916669</v>
      </c>
      <c r="BT49" s="7">
        <f t="shared" ref="BT49" ca="1" si="72">SUM(BT50:BT59)</f>
        <v>23365953</v>
      </c>
      <c r="BU49" s="7">
        <f t="shared" ref="BU49" ca="1" si="73">SUM(BU50:BU59)</f>
        <v>23365953</v>
      </c>
      <c r="BV49" s="7">
        <f t="shared" ref="BV49" si="74">SUM(BV50:BV59)</f>
        <v>0</v>
      </c>
      <c r="BW49" s="7">
        <f t="shared" ref="BW49" si="75">SUM(BW50:BW59)</f>
        <v>0</v>
      </c>
      <c r="BX49" s="7">
        <f t="shared" ref="BX49" si="76">SUM(BX50:BX59)</f>
        <v>0</v>
      </c>
      <c r="BY49" s="7">
        <f t="shared" ref="BY49" si="77">SUM(BY50:BY59)</f>
        <v>0</v>
      </c>
      <c r="BZ49" s="7">
        <f t="shared" ref="BZ49" si="78">SUM(BZ50:BZ59)</f>
        <v>0</v>
      </c>
      <c r="CA49" s="7">
        <f t="shared" ref="CA49" si="79">SUM(CA50:CA59)</f>
        <v>0</v>
      </c>
      <c r="CB49" s="7">
        <f t="shared" ref="CB49" si="80">SUM(CB50:CB59)</f>
        <v>0</v>
      </c>
      <c r="CC49" s="7">
        <f t="shared" ref="CC49" si="81">SUM(CC50:CC59)</f>
        <v>0</v>
      </c>
      <c r="CD49" s="7">
        <f t="shared" ref="CD49" si="82">SUM(CD50:CD59)</f>
        <v>0</v>
      </c>
      <c r="CE49" s="7">
        <f t="shared" ref="CE49" si="83">SUM(CE50:CE59)</f>
        <v>0</v>
      </c>
      <c r="CF49" s="7">
        <f t="shared" ref="CF49" si="84">SUM(CF50:CF59)</f>
        <v>0</v>
      </c>
      <c r="CG49" s="7">
        <f t="shared" ref="CG49" si="85">SUM(CG50:CG59)</f>
        <v>0</v>
      </c>
      <c r="CH49" s="7">
        <f t="shared" ref="CH49" si="86">SUM(CH50:CH59)</f>
        <v>0</v>
      </c>
      <c r="CI49" s="7">
        <f t="shared" ref="CI49" si="87">SUM(CI50:CI59)</f>
        <v>0</v>
      </c>
      <c r="CJ49" s="7">
        <f t="shared" ref="CJ49" si="88">SUM(CJ50:CJ59)</f>
        <v>0</v>
      </c>
      <c r="CK49" s="7">
        <f t="shared" ref="CK49" si="89">SUM(CK50:CK59)</f>
        <v>0</v>
      </c>
      <c r="CL49" s="7">
        <f t="shared" ref="CL49" si="90">SUM(CL50:CL59)</f>
        <v>0</v>
      </c>
      <c r="CM49" s="7">
        <f t="shared" ref="CM49" si="91">SUM(CM50:CM59)</f>
        <v>0</v>
      </c>
      <c r="CN49" s="7">
        <f t="shared" ref="CN49" si="92">SUM(CN50:CN59)</f>
        <v>0</v>
      </c>
      <c r="CO49" s="7">
        <f t="shared" ref="CO49" si="93">SUM(CO50:CO59)</f>
        <v>0</v>
      </c>
      <c r="CP49" s="7">
        <f t="shared" ref="CP49" si="94">SUM(CP50:CP59)</f>
        <v>0</v>
      </c>
      <c r="CQ49" s="7">
        <f t="shared" ref="CQ49" si="95">SUM(CQ50:CQ59)</f>
        <v>0</v>
      </c>
      <c r="CR49" s="7">
        <f t="shared" ref="CR49" si="96">SUM(CR50:CR59)</f>
        <v>0</v>
      </c>
      <c r="CS49" s="7">
        <f t="shared" ref="CS49" si="97">SUM(CS50:CS59)</f>
        <v>0</v>
      </c>
      <c r="CT49" s="7">
        <f t="shared" ref="CT49" si="98">SUM(CT50:CT59)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>$F$319</f>
        <v>АКТИВЫ</v>
      </c>
      <c r="G50" s="66" t="str">
        <f>$G$359</f>
        <v>Склад ГП</v>
      </c>
      <c r="H50" s="27" t="str">
        <f>BP!$F$21</f>
        <v>Основа</v>
      </c>
      <c r="P50" s="30"/>
      <c r="R50" s="24"/>
      <c r="S50" s="93"/>
      <c r="V50" s="85"/>
      <c r="W50" s="29"/>
      <c r="Z50" s="30">
        <f>IF(Z$5="",0,IF(Z$5=1,$S50,Y360))</f>
        <v>0</v>
      </c>
      <c r="AA50" s="30">
        <f ca="1">IF(AA$5="",0,IF(AA$5=1,$S50,Z360))</f>
        <v>0</v>
      </c>
      <c r="AB50" s="30">
        <f ca="1">IF(AB$5="",0,IF(AB$5=1,$S50,AA360))</f>
        <v>0</v>
      </c>
      <c r="AC50" s="30">
        <f ca="1">IF(AC$5="",0,IF(AC$5=1,$S50,AB360))</f>
        <v>0</v>
      </c>
      <c r="AD50" s="30">
        <f ca="1">IF(AD$5="",0,IF(AD$5=1,$S50,AC360))</f>
        <v>0</v>
      </c>
      <c r="AE50" s="30">
        <f ca="1">IF(AE$5="",0,IF(AE$5=1,$S50,AD360))</f>
        <v>0</v>
      </c>
      <c r="AF50" s="30">
        <f ca="1">IF(AF$5="",0,IF(AF$5=1,$S50,AE360))</f>
        <v>0</v>
      </c>
      <c r="AG50" s="30">
        <f ca="1">IF(AG$5="",0,IF(AG$5=1,$S50,AF360))</f>
        <v>0</v>
      </c>
      <c r="AH50" s="30">
        <f ca="1">IF(AH$5="",0,IF(AH$5=1,$S50,AG360))</f>
        <v>0</v>
      </c>
      <c r="AI50" s="30">
        <f ca="1">IF(AI$5="",0,IF(AI$5=1,$S50,AH360))</f>
        <v>3150</v>
      </c>
      <c r="AJ50" s="30">
        <f ca="1">IF(AJ$5="",0,IF(AJ$5=1,$S50,AI360))</f>
        <v>14000</v>
      </c>
      <c r="AK50" s="30">
        <f ca="1">IF(AK$5="",0,IF(AK$5=1,$S50,AJ360))</f>
        <v>28805</v>
      </c>
      <c r="AL50" s="30">
        <f ca="1">IF(AL$5="",0,IF(AL$5=1,$S50,AK360))</f>
        <v>45508.75</v>
      </c>
      <c r="AM50" s="30">
        <f ca="1">IF(AM$5="",0,IF(AM$5=1,$S50,AL360))</f>
        <v>61503.75</v>
      </c>
      <c r="AN50" s="30">
        <f ca="1">IF(AN$5="",0,IF(AN$5=1,$S50,AM360))</f>
        <v>81130.875</v>
      </c>
      <c r="AO50" s="30">
        <f ca="1">IF(AO$5="",0,IF(AO$5=1,$S50,AN360))</f>
        <v>123779.24999999999</v>
      </c>
      <c r="AP50" s="30">
        <f ca="1">IF(AP$5="",0,IF(AP$5=1,$S50,AO360))</f>
        <v>200235</v>
      </c>
      <c r="AQ50" s="30">
        <f ca="1">IF(AQ$5="",0,IF(AQ$5=1,$S50,AP360))</f>
        <v>316425.375</v>
      </c>
      <c r="AR50" s="30">
        <f ca="1">IF(AR$5="",0,IF(AR$5=1,$S50,AQ360))</f>
        <v>471395.75</v>
      </c>
      <c r="AS50" s="30">
        <f ca="1">IF(AS$5="",0,IF(AS$5=1,$S50,AR360))</f>
        <v>655033.3125</v>
      </c>
      <c r="AT50" s="30">
        <f ca="1">IF(AT$5="",0,IF(AT$5=1,$S50,AS360))</f>
        <v>857494.3125</v>
      </c>
      <c r="AU50" s="30">
        <f ca="1">IF(AU$5="",0,IF(AU$5=1,$S50,AT360))</f>
        <v>1070936.5625</v>
      </c>
      <c r="AV50" s="30">
        <f ca="1">IF(AV$5="",0,IF(AV$5=1,$S50,AU360))</f>
        <v>1290371.6875</v>
      </c>
      <c r="AW50" s="30">
        <f ca="1">IF(AW$5="",0,IF(AW$5=1,$S50,AV360))</f>
        <v>1512819.4375</v>
      </c>
      <c r="AX50" s="30">
        <f ca="1">IF(AX$5="",0,IF(AX$5=1,$S50,AW360))</f>
        <v>1736507.5</v>
      </c>
      <c r="AY50" s="30">
        <f ca="1">IF(AY$5="",0,IF(AY$5=1,$S50,AX360))</f>
        <v>1960695.625</v>
      </c>
      <c r="AZ50" s="30">
        <f ca="1">IF(AZ$5="",0,IF(AZ$5=1,$S50,AY360))</f>
        <v>2185067.5</v>
      </c>
      <c r="BA50" s="30">
        <f ca="1">IF(BA$5="",0,IF(BA$5=1,$S50,AZ360))</f>
        <v>2409489.6875</v>
      </c>
      <c r="BB50" s="30">
        <f ca="1">IF(BB$5="",0,IF(BB$5=1,$S50,BA360))</f>
        <v>2633925</v>
      </c>
      <c r="BC50" s="30">
        <f ca="1">IF(BC$5="",0,IF(BC$5=1,$S50,BB360))</f>
        <v>2858362.5</v>
      </c>
      <c r="BD50" s="30">
        <f ca="1">IF(BD$5="",0,IF(BD$5=1,$S50,BC360))</f>
        <v>3082800</v>
      </c>
      <c r="BE50" s="30">
        <f ca="1">IF(BE$5="",0,IF(BE$5=1,$S50,BD360))</f>
        <v>3307237.5</v>
      </c>
      <c r="BF50" s="30">
        <f ca="1">IF(BF$5="",0,IF(BF$5=1,$S50,BE360))</f>
        <v>3523800</v>
      </c>
      <c r="BG50" s="30">
        <f ca="1">IF(BG$5="",0,IF(BG$5=1,$S50,BF360))</f>
        <v>3713237.5</v>
      </c>
      <c r="BH50" s="30">
        <f ca="1">IF(BH$5="",0,IF(BH$5=1,$S50,BG360))</f>
        <v>3865662.5</v>
      </c>
      <c r="BI50" s="30">
        <f ca="1">IF(BI$5="",0,IF(BI$5=1,$S50,BH360))</f>
        <v>3976328.125</v>
      </c>
      <c r="BJ50" s="30">
        <f ca="1">IF(BJ$5="",0,IF(BJ$5=1,$S50,BI360))</f>
        <v>4047006.25</v>
      </c>
      <c r="BK50" s="30">
        <f ca="1">IF(BK$5="",0,IF(BK$5=1,$S50,BJ360))</f>
        <v>4088304.0625</v>
      </c>
      <c r="BL50" s="30">
        <f ca="1">IF(BL$5="",0,IF(BL$5=1,$S50,BK360))</f>
        <v>4110480.9375</v>
      </c>
      <c r="BM50" s="30">
        <f ca="1">IF(BM$5="",0,IF(BM$5=1,$S50,BL360))</f>
        <v>4121549.6875</v>
      </c>
      <c r="BN50" s="30">
        <f ca="1">IF(BN$5="",0,IF(BN$5=1,$S50,BM360))</f>
        <v>4126572.1875</v>
      </c>
      <c r="BO50" s="30">
        <f ca="1">IF(BO$5="",0,IF(BO$5=1,$S50,BN360))</f>
        <v>4128567.1875</v>
      </c>
      <c r="BP50" s="30">
        <f ca="1">IF(BP$5="",0,IF(BP$5=1,$S50,BO360))</f>
        <v>4129317.5</v>
      </c>
      <c r="BQ50" s="30">
        <f ca="1">IF(BQ$5="",0,IF(BQ$5=1,$S50,BP360))</f>
        <v>4129566.875</v>
      </c>
      <c r="BR50" s="30">
        <f ca="1">IF(BR$5="",0,IF(BR$5=1,$S50,BQ360))</f>
        <v>4129632.5</v>
      </c>
      <c r="BS50" s="30">
        <f ca="1">IF(BS$5="",0,IF(BS$5=1,$S50,BR360))</f>
        <v>4129647.8124999995</v>
      </c>
      <c r="BT50" s="30">
        <f ca="1">IF(BT$5="",0,IF(BT$5=1,$S50,BS360))</f>
        <v>4129649.9999999995</v>
      </c>
      <c r="BU50" s="30">
        <f ca="1">IF(BU$5="",0,IF(BU$5=1,$S50,BT360))</f>
        <v>4129649.9999999995</v>
      </c>
      <c r="BV50" s="30">
        <f>IF(BV$5="",0,IF(BV$5=1,$S50,BU360))</f>
        <v>0</v>
      </c>
      <c r="BW50" s="30">
        <f>IF(BW$5="",0,IF(BW$5=1,$S50,BV360))</f>
        <v>0</v>
      </c>
      <c r="BX50" s="30">
        <f>IF(BX$5="",0,IF(BX$5=1,$S50,BW360))</f>
        <v>0</v>
      </c>
      <c r="BY50" s="30">
        <f>IF(BY$5="",0,IF(BY$5=1,$S50,BX360))</f>
        <v>0</v>
      </c>
      <c r="BZ50" s="30">
        <f>IF(BZ$5="",0,IF(BZ$5=1,$S50,BY360))</f>
        <v>0</v>
      </c>
      <c r="CA50" s="30">
        <f>IF(CA$5="",0,IF(CA$5=1,$S50,BZ360))</f>
        <v>0</v>
      </c>
      <c r="CB50" s="30">
        <f>IF(CB$5="",0,IF(CB$5=1,$S50,CA360))</f>
        <v>0</v>
      </c>
      <c r="CC50" s="30">
        <f>IF(CC$5="",0,IF(CC$5=1,$S50,CB360))</f>
        <v>0</v>
      </c>
      <c r="CD50" s="30">
        <f>IF(CD$5="",0,IF(CD$5=1,$S50,CC360))</f>
        <v>0</v>
      </c>
      <c r="CE50" s="30">
        <f>IF(CE$5="",0,IF(CE$5=1,$S50,CD360))</f>
        <v>0</v>
      </c>
      <c r="CF50" s="30">
        <f>IF(CF$5="",0,IF(CF$5=1,$S50,CE360))</f>
        <v>0</v>
      </c>
      <c r="CG50" s="30">
        <f>IF(CG$5="",0,IF(CG$5=1,$S50,CF360))</f>
        <v>0</v>
      </c>
      <c r="CH50" s="30">
        <f>IF(CH$5="",0,IF(CH$5=1,$S50,CG360))</f>
        <v>0</v>
      </c>
      <c r="CI50" s="30">
        <f>IF(CI$5="",0,IF(CI$5=1,$S50,CH360))</f>
        <v>0</v>
      </c>
      <c r="CJ50" s="30">
        <f>IF(CJ$5="",0,IF(CJ$5=1,$S50,CI360))</f>
        <v>0</v>
      </c>
      <c r="CK50" s="30">
        <f>IF(CK$5="",0,IF(CK$5=1,$S50,CJ360))</f>
        <v>0</v>
      </c>
      <c r="CL50" s="30">
        <f>IF(CL$5="",0,IF(CL$5=1,$S50,CK360))</f>
        <v>0</v>
      </c>
      <c r="CM50" s="30">
        <f>IF(CM$5="",0,IF(CM$5=1,$S50,CL360))</f>
        <v>0</v>
      </c>
      <c r="CN50" s="30">
        <f>IF(CN$5="",0,IF(CN$5=1,$S50,CM360))</f>
        <v>0</v>
      </c>
      <c r="CO50" s="30">
        <f>IF(CO$5="",0,IF(CO$5=1,$S50,CN360))</f>
        <v>0</v>
      </c>
      <c r="CP50" s="30">
        <f>IF(CP$5="",0,IF(CP$5=1,$S50,CO360))</f>
        <v>0</v>
      </c>
      <c r="CQ50" s="30">
        <f>IF(CQ$5="",0,IF(CQ$5=1,$S50,CP360))</f>
        <v>0</v>
      </c>
      <c r="CR50" s="30">
        <f>IF(CR$5="",0,IF(CR$5=1,$S50,CQ360))</f>
        <v>0</v>
      </c>
      <c r="CS50" s="30">
        <f>IF(CS$5="",0,IF(CS$5=1,$S50,CR360))</f>
        <v>0</v>
      </c>
      <c r="CT50" s="30">
        <f>IF(CT$5="",0,IF(CT$5=1,$S50,CS360))</f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ref="F51:F58" si="99">$F$319</f>
        <v>АКТИВЫ</v>
      </c>
      <c r="G51" s="66" t="str">
        <f t="shared" ref="G51:G58" si="100">$G$359</f>
        <v>Склад ГП</v>
      </c>
      <c r="H51" s="27" t="str">
        <f>BP!$F$22</f>
        <v>Сырье</v>
      </c>
      <c r="P51" s="30"/>
      <c r="R51" s="24"/>
      <c r="S51" s="93"/>
      <c r="V51" s="85"/>
      <c r="W51" s="29"/>
      <c r="Z51" s="30">
        <f>IF(Z$5="",0,IF(Z$5=1,$S51,Y361))</f>
        <v>0</v>
      </c>
      <c r="AA51" s="30">
        <f ca="1">IF(AA$5="",0,IF(AA$5=1,$S51,Z361))</f>
        <v>0</v>
      </c>
      <c r="AB51" s="30">
        <f ca="1">IF(AB$5="",0,IF(AB$5=1,$S51,AA361))</f>
        <v>0</v>
      </c>
      <c r="AC51" s="30">
        <f ca="1">IF(AC$5="",0,IF(AC$5=1,$S51,AB361))</f>
        <v>0</v>
      </c>
      <c r="AD51" s="30">
        <f ca="1">IF(AD$5="",0,IF(AD$5=1,$S51,AC361))</f>
        <v>0</v>
      </c>
      <c r="AE51" s="30">
        <f ca="1">IF(AE$5="",0,IF(AE$5=1,$S51,AD361))</f>
        <v>0</v>
      </c>
      <c r="AF51" s="30">
        <f ca="1">IF(AF$5="",0,IF(AF$5=1,$S51,AE361))</f>
        <v>0</v>
      </c>
      <c r="AG51" s="30">
        <f ca="1">IF(AG$5="",0,IF(AG$5=1,$S51,AF361))</f>
        <v>0</v>
      </c>
      <c r="AH51" s="30">
        <f ca="1">IF(AH$5="",0,IF(AH$5=1,$S51,AG361))</f>
        <v>0</v>
      </c>
      <c r="AI51" s="30">
        <f ca="1">IF(AI$5="",0,IF(AI$5=1,$S51,AH361))</f>
        <v>360</v>
      </c>
      <c r="AJ51" s="30">
        <f ca="1">IF(AJ$5="",0,IF(AJ$5=1,$S51,AI361))</f>
        <v>1600</v>
      </c>
      <c r="AK51" s="30">
        <f ca="1">IF(AK$5="",0,IF(AK$5=1,$S51,AJ361))</f>
        <v>3292</v>
      </c>
      <c r="AL51" s="30">
        <f ca="1">IF(AL$5="",0,IF(AL$5=1,$S51,AK361))</f>
        <v>5201</v>
      </c>
      <c r="AM51" s="30">
        <f ca="1">IF(AM$5="",0,IF(AM$5=1,$S51,AL361))</f>
        <v>7029</v>
      </c>
      <c r="AN51" s="30">
        <f ca="1">IF(AN$5="",0,IF(AN$5=1,$S51,AM361))</f>
        <v>9272.0999999999985</v>
      </c>
      <c r="AO51" s="30">
        <f ca="1">IF(AO$5="",0,IF(AO$5=1,$S51,AN361))</f>
        <v>14146.199999999997</v>
      </c>
      <c r="AP51" s="30">
        <f ca="1">IF(AP$5="",0,IF(AP$5=1,$S51,AO361))</f>
        <v>22883.999999999996</v>
      </c>
      <c r="AQ51" s="30">
        <f ca="1">IF(AQ$5="",0,IF(AQ$5=1,$S51,AP361))</f>
        <v>36162.899999999994</v>
      </c>
      <c r="AR51" s="30">
        <f ca="1">IF(AR$5="",0,IF(AR$5=1,$S51,AQ361))</f>
        <v>53873.799999999996</v>
      </c>
      <c r="AS51" s="30">
        <f ca="1">IF(AS$5="",0,IF(AS$5=1,$S51,AR361))</f>
        <v>74860.949999999983</v>
      </c>
      <c r="AT51" s="30">
        <f ca="1">IF(AT$5="",0,IF(AT$5=1,$S51,AS361))</f>
        <v>97999.35</v>
      </c>
      <c r="AU51" s="30">
        <f ca="1">IF(AU$5="",0,IF(AU$5=1,$S51,AT361))</f>
        <v>122392.75</v>
      </c>
      <c r="AV51" s="30">
        <f ca="1">IF(AV$5="",0,IF(AV$5=1,$S51,AU361))</f>
        <v>147471.04999999999</v>
      </c>
      <c r="AW51" s="30">
        <f ca="1">IF(AW$5="",0,IF(AW$5=1,$S51,AV361))</f>
        <v>172893.64999999997</v>
      </c>
      <c r="AX51" s="30">
        <f ca="1">IF(AX$5="",0,IF(AX$5=1,$S51,AW361))</f>
        <v>198457.99999999994</v>
      </c>
      <c r="AY51" s="30">
        <f ca="1">IF(AY$5="",0,IF(AY$5=1,$S51,AX361))</f>
        <v>224079.49999999994</v>
      </c>
      <c r="AZ51" s="30">
        <f ca="1">IF(AZ$5="",0,IF(AZ$5=1,$S51,AY361))</f>
        <v>249721.99999999994</v>
      </c>
      <c r="BA51" s="30">
        <f ca="1">IF(BA$5="",0,IF(BA$5=1,$S51,AZ361))</f>
        <v>275370.24999999994</v>
      </c>
      <c r="BB51" s="30">
        <f ca="1">IF(BB$5="",0,IF(BB$5=1,$S51,BA361))</f>
        <v>301019.99999999994</v>
      </c>
      <c r="BC51" s="30">
        <f ca="1">IF(BC$5="",0,IF(BC$5=1,$S51,BB361))</f>
        <v>326670</v>
      </c>
      <c r="BD51" s="30">
        <f ca="1">IF(BD$5="",0,IF(BD$5=1,$S51,BC361))</f>
        <v>352320</v>
      </c>
      <c r="BE51" s="30">
        <f ca="1">IF(BE$5="",0,IF(BE$5=1,$S51,BD361))</f>
        <v>377970</v>
      </c>
      <c r="BF51" s="30">
        <f ca="1">IF(BF$5="",0,IF(BF$5=1,$S51,BE361))</f>
        <v>402720</v>
      </c>
      <c r="BG51" s="30">
        <f ca="1">IF(BG$5="",0,IF(BG$5=1,$S51,BF361))</f>
        <v>424370</v>
      </c>
      <c r="BH51" s="30">
        <f ca="1">IF(BH$5="",0,IF(BH$5=1,$S51,BG361))</f>
        <v>441790</v>
      </c>
      <c r="BI51" s="30">
        <f ca="1">IF(BI$5="",0,IF(BI$5=1,$S51,BH361))</f>
        <v>454437.5</v>
      </c>
      <c r="BJ51" s="30">
        <f ca="1">IF(BJ$5="",0,IF(BJ$5=1,$S51,BI361))</f>
        <v>462515</v>
      </c>
      <c r="BK51" s="30">
        <f ca="1">IF(BK$5="",0,IF(BK$5=1,$S51,BJ361))</f>
        <v>467234.75</v>
      </c>
      <c r="BL51" s="30">
        <f ca="1">IF(BL$5="",0,IF(BL$5=1,$S51,BK361))</f>
        <v>469769.25</v>
      </c>
      <c r="BM51" s="30">
        <f ca="1">IF(BM$5="",0,IF(BM$5=1,$S51,BL361))</f>
        <v>471034.25</v>
      </c>
      <c r="BN51" s="30">
        <f ca="1">IF(BN$5="",0,IF(BN$5=1,$S51,BM361))</f>
        <v>471608.25</v>
      </c>
      <c r="BO51" s="30">
        <f ca="1">IF(BO$5="",0,IF(BO$5=1,$S51,BN361))</f>
        <v>471836.25</v>
      </c>
      <c r="BP51" s="30">
        <f ca="1">IF(BP$5="",0,IF(BP$5=1,$S51,BO361))</f>
        <v>471921.99999999994</v>
      </c>
      <c r="BQ51" s="30">
        <f ca="1">IF(BQ$5="",0,IF(BQ$5=1,$S51,BP361))</f>
        <v>471950.5</v>
      </c>
      <c r="BR51" s="30">
        <f ca="1">IF(BR$5="",0,IF(BR$5=1,$S51,BQ361))</f>
        <v>471957.99999999994</v>
      </c>
      <c r="BS51" s="30">
        <f ca="1">IF(BS$5="",0,IF(BS$5=1,$S51,BR361))</f>
        <v>471959.74999999994</v>
      </c>
      <c r="BT51" s="30">
        <f ca="1">IF(BT$5="",0,IF(BT$5=1,$S51,BS361))</f>
        <v>471960</v>
      </c>
      <c r="BU51" s="30">
        <f ca="1">IF(BU$5="",0,IF(BU$5=1,$S51,BT361))</f>
        <v>471959.99999999994</v>
      </c>
      <c r="BV51" s="30">
        <f>IF(BV$5="",0,IF(BV$5=1,$S51,BU361))</f>
        <v>0</v>
      </c>
      <c r="BW51" s="30">
        <f>IF(BW$5="",0,IF(BW$5=1,$S51,BV361))</f>
        <v>0</v>
      </c>
      <c r="BX51" s="30">
        <f>IF(BX$5="",0,IF(BX$5=1,$S51,BW361))</f>
        <v>0</v>
      </c>
      <c r="BY51" s="30">
        <f>IF(BY$5="",0,IF(BY$5=1,$S51,BX361))</f>
        <v>0</v>
      </c>
      <c r="BZ51" s="30">
        <f>IF(BZ$5="",0,IF(BZ$5=1,$S51,BY361))</f>
        <v>0</v>
      </c>
      <c r="CA51" s="30">
        <f>IF(CA$5="",0,IF(CA$5=1,$S51,BZ361))</f>
        <v>0</v>
      </c>
      <c r="CB51" s="30">
        <f>IF(CB$5="",0,IF(CB$5=1,$S51,CA361))</f>
        <v>0</v>
      </c>
      <c r="CC51" s="30">
        <f>IF(CC$5="",0,IF(CC$5=1,$S51,CB361))</f>
        <v>0</v>
      </c>
      <c r="CD51" s="30">
        <f>IF(CD$5="",0,IF(CD$5=1,$S51,CC361))</f>
        <v>0</v>
      </c>
      <c r="CE51" s="30">
        <f>IF(CE$5="",0,IF(CE$5=1,$S51,CD361))</f>
        <v>0</v>
      </c>
      <c r="CF51" s="30">
        <f>IF(CF$5="",0,IF(CF$5=1,$S51,CE361))</f>
        <v>0</v>
      </c>
      <c r="CG51" s="30">
        <f>IF(CG$5="",0,IF(CG$5=1,$S51,CF361))</f>
        <v>0</v>
      </c>
      <c r="CH51" s="30">
        <f>IF(CH$5="",0,IF(CH$5=1,$S51,CG361))</f>
        <v>0</v>
      </c>
      <c r="CI51" s="30">
        <f>IF(CI$5="",0,IF(CI$5=1,$S51,CH361))</f>
        <v>0</v>
      </c>
      <c r="CJ51" s="30">
        <f>IF(CJ$5="",0,IF(CJ$5=1,$S51,CI361))</f>
        <v>0</v>
      </c>
      <c r="CK51" s="30">
        <f>IF(CK$5="",0,IF(CK$5=1,$S51,CJ361))</f>
        <v>0</v>
      </c>
      <c r="CL51" s="30">
        <f>IF(CL$5="",0,IF(CL$5=1,$S51,CK361))</f>
        <v>0</v>
      </c>
      <c r="CM51" s="30">
        <f>IF(CM$5="",0,IF(CM$5=1,$S51,CL361))</f>
        <v>0</v>
      </c>
      <c r="CN51" s="30">
        <f>IF(CN$5="",0,IF(CN$5=1,$S51,CM361))</f>
        <v>0</v>
      </c>
      <c r="CO51" s="30">
        <f>IF(CO$5="",0,IF(CO$5=1,$S51,CN361))</f>
        <v>0</v>
      </c>
      <c r="CP51" s="30">
        <f>IF(CP$5="",0,IF(CP$5=1,$S51,CO361))</f>
        <v>0</v>
      </c>
      <c r="CQ51" s="30">
        <f>IF(CQ$5="",0,IF(CQ$5=1,$S51,CP361))</f>
        <v>0</v>
      </c>
      <c r="CR51" s="30">
        <f>IF(CR$5="",0,IF(CR$5=1,$S51,CQ361))</f>
        <v>0</v>
      </c>
      <c r="CS51" s="30">
        <f>IF(CS$5="",0,IF(CS$5=1,$S51,CR361))</f>
        <v>0</v>
      </c>
      <c r="CT51" s="30">
        <f>IF(CT$5="",0,IF(CT$5=1,$S51,CS361))</f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99"/>
        <v>АКТИВЫ</v>
      </c>
      <c r="G52" s="66" t="str">
        <f t="shared" si="100"/>
        <v>Склад ГП</v>
      </c>
      <c r="H52" s="27" t="str">
        <f>BP!$F$23</f>
        <v>Материал</v>
      </c>
      <c r="P52" s="30"/>
      <c r="R52" s="24"/>
      <c r="S52" s="93"/>
      <c r="V52" s="85"/>
      <c r="W52" s="29"/>
      <c r="Z52" s="30">
        <f>IF(Z$5="",0,IF(Z$5=1,$S52,Y362))</f>
        <v>0</v>
      </c>
      <c r="AA52" s="30">
        <f ca="1">IF(AA$5="",0,IF(AA$5=1,$S52,Z362))</f>
        <v>0</v>
      </c>
      <c r="AB52" s="30">
        <f ca="1">IF(AB$5="",0,IF(AB$5=1,$S52,AA362))</f>
        <v>0</v>
      </c>
      <c r="AC52" s="30">
        <f ca="1">IF(AC$5="",0,IF(AC$5=1,$S52,AB362))</f>
        <v>0</v>
      </c>
      <c r="AD52" s="30">
        <f ca="1">IF(AD$5="",0,IF(AD$5=1,$S52,AC362))</f>
        <v>0</v>
      </c>
      <c r="AE52" s="30">
        <f ca="1">IF(AE$5="",0,IF(AE$5=1,$S52,AD362))</f>
        <v>0</v>
      </c>
      <c r="AF52" s="30">
        <f ca="1">IF(AF$5="",0,IF(AF$5=1,$S52,AE362))</f>
        <v>0</v>
      </c>
      <c r="AG52" s="30">
        <f ca="1">IF(AG$5="",0,IF(AG$5=1,$S52,AF362))</f>
        <v>0</v>
      </c>
      <c r="AH52" s="30">
        <f ca="1">IF(AH$5="",0,IF(AH$5=1,$S52,AG362))</f>
        <v>0</v>
      </c>
      <c r="AI52" s="30">
        <f ca="1">IF(AI$5="",0,IF(AI$5=1,$S52,AH362))</f>
        <v>420</v>
      </c>
      <c r="AJ52" s="30">
        <f ca="1">IF(AJ$5="",0,IF(AJ$5=1,$S52,AI362))</f>
        <v>1866.666666666667</v>
      </c>
      <c r="AK52" s="30">
        <f ca="1">IF(AK$5="",0,IF(AK$5=1,$S52,AJ362))</f>
        <v>3840.666666666667</v>
      </c>
      <c r="AL52" s="30">
        <f ca="1">IF(AL$5="",0,IF(AL$5=1,$S52,AK362))</f>
        <v>6067.8333333333339</v>
      </c>
      <c r="AM52" s="30">
        <f ca="1">IF(AM$5="",0,IF(AM$5=1,$S52,AL362))</f>
        <v>8200.5</v>
      </c>
      <c r="AN52" s="30">
        <f ca="1">IF(AN$5="",0,IF(AN$5=1,$S52,AM362))</f>
        <v>10817.450000000004</v>
      </c>
      <c r="AO52" s="30">
        <f ca="1">IF(AO$5="",0,IF(AO$5=1,$S52,AN362))</f>
        <v>16503.900000000001</v>
      </c>
      <c r="AP52" s="30">
        <f ca="1">IF(AP$5="",0,IF(AP$5=1,$S52,AO362))</f>
        <v>26698</v>
      </c>
      <c r="AQ52" s="30">
        <f ca="1">IF(AQ$5="",0,IF(AQ$5=1,$S52,AP362))</f>
        <v>42190.049999999988</v>
      </c>
      <c r="AR52" s="30">
        <f ca="1">IF(AR$5="",0,IF(AR$5=1,$S52,AQ362))</f>
        <v>62852.766666666663</v>
      </c>
      <c r="AS52" s="30">
        <f ca="1">IF(AS$5="",0,IF(AS$5=1,$S52,AR362))</f>
        <v>87337.774999999994</v>
      </c>
      <c r="AT52" s="30">
        <f ca="1">IF(AT$5="",0,IF(AT$5=1,$S52,AS362))</f>
        <v>114332.575</v>
      </c>
      <c r="AU52" s="30">
        <f ca="1">IF(AU$5="",0,IF(AU$5=1,$S52,AT362))</f>
        <v>142791.54166666669</v>
      </c>
      <c r="AV52" s="30">
        <f ca="1">IF(AV$5="",0,IF(AV$5=1,$S52,AU362))</f>
        <v>172049.55833333335</v>
      </c>
      <c r="AW52" s="30">
        <f ca="1">IF(AW$5="",0,IF(AW$5=1,$S52,AV362))</f>
        <v>201709.25833333339</v>
      </c>
      <c r="AX52" s="30">
        <f ca="1">IF(AX$5="",0,IF(AX$5=1,$S52,AW362))</f>
        <v>231534.3333333334</v>
      </c>
      <c r="AY52" s="30">
        <f ca="1">IF(AY$5="",0,IF(AY$5=1,$S52,AX362))</f>
        <v>261426.08333333346</v>
      </c>
      <c r="AZ52" s="30">
        <f ca="1">IF(AZ$5="",0,IF(AZ$5=1,$S52,AY362))</f>
        <v>291342.33333333343</v>
      </c>
      <c r="BA52" s="30">
        <f ca="1">IF(BA$5="",0,IF(BA$5=1,$S52,AZ362))</f>
        <v>321265.2916666668</v>
      </c>
      <c r="BB52" s="30">
        <f ca="1">IF(BB$5="",0,IF(BB$5=1,$S52,BA362))</f>
        <v>351190.00000000017</v>
      </c>
      <c r="BC52" s="30">
        <f ca="1">IF(BC$5="",0,IF(BC$5=1,$S52,BB362))</f>
        <v>381115.00000000017</v>
      </c>
      <c r="BD52" s="30">
        <f ca="1">IF(BD$5="",0,IF(BD$5=1,$S52,BC362))</f>
        <v>411040.00000000017</v>
      </c>
      <c r="BE52" s="30">
        <f ca="1">IF(BE$5="",0,IF(BE$5=1,$S52,BD362))</f>
        <v>440965.00000000017</v>
      </c>
      <c r="BF52" s="30">
        <f ca="1">IF(BF$5="",0,IF(BF$5=1,$S52,BE362))</f>
        <v>469840.00000000023</v>
      </c>
      <c r="BG52" s="30">
        <f ca="1">IF(BG$5="",0,IF(BG$5=1,$S52,BF362))</f>
        <v>495098.3333333336</v>
      </c>
      <c r="BH52" s="30">
        <f ca="1">IF(BH$5="",0,IF(BH$5=1,$S52,BG362))</f>
        <v>515421.66666666698</v>
      </c>
      <c r="BI52" s="30">
        <f ca="1">IF(BI$5="",0,IF(BI$5=1,$S52,BH362))</f>
        <v>530177.08333333372</v>
      </c>
      <c r="BJ52" s="30">
        <f ca="1">IF(BJ$5="",0,IF(BJ$5=1,$S52,BI362))</f>
        <v>539600.83333333372</v>
      </c>
      <c r="BK52" s="30">
        <f ca="1">IF(BK$5="",0,IF(BK$5=1,$S52,BJ362))</f>
        <v>545107.20833333372</v>
      </c>
      <c r="BL52" s="30">
        <f ca="1">IF(BL$5="",0,IF(BL$5=1,$S52,BK362))</f>
        <v>548064.12500000035</v>
      </c>
      <c r="BM52" s="30">
        <f ca="1">IF(BM$5="",0,IF(BM$5=1,$S52,BL362))</f>
        <v>549539.9583333336</v>
      </c>
      <c r="BN52" s="30">
        <f ca="1">IF(BN$5="",0,IF(BN$5=1,$S52,BM362))</f>
        <v>550209.62500000023</v>
      </c>
      <c r="BO52" s="30">
        <f ca="1">IF(BO$5="",0,IF(BO$5=1,$S52,BN362))</f>
        <v>550475.62500000023</v>
      </c>
      <c r="BP52" s="30">
        <f ca="1">IF(BP$5="",0,IF(BP$5=1,$S52,BO362))</f>
        <v>550575.66666666698</v>
      </c>
      <c r="BQ52" s="30">
        <f ca="1">IF(BQ$5="",0,IF(BQ$5=1,$S52,BP362))</f>
        <v>550608.91666666698</v>
      </c>
      <c r="BR52" s="30">
        <f ca="1">IF(BR$5="",0,IF(BR$5=1,$S52,BQ362))</f>
        <v>550617.66666666698</v>
      </c>
      <c r="BS52" s="30">
        <f ca="1">IF(BS$5="",0,IF(BS$5=1,$S52,BR362))</f>
        <v>550619.7083333336</v>
      </c>
      <c r="BT52" s="30">
        <f ca="1">IF(BT$5="",0,IF(BT$5=1,$S52,BS362))</f>
        <v>550620.00000000035</v>
      </c>
      <c r="BU52" s="30">
        <f ca="1">IF(BU$5="",0,IF(BU$5=1,$S52,BT362))</f>
        <v>550620.00000000047</v>
      </c>
      <c r="BV52" s="30">
        <f>IF(BV$5="",0,IF(BV$5=1,$S52,BU362))</f>
        <v>0</v>
      </c>
      <c r="BW52" s="30">
        <f>IF(BW$5="",0,IF(BW$5=1,$S52,BV362))</f>
        <v>0</v>
      </c>
      <c r="BX52" s="30">
        <f>IF(BX$5="",0,IF(BX$5=1,$S52,BW362))</f>
        <v>0</v>
      </c>
      <c r="BY52" s="30">
        <f>IF(BY$5="",0,IF(BY$5=1,$S52,BX362))</f>
        <v>0</v>
      </c>
      <c r="BZ52" s="30">
        <f>IF(BZ$5="",0,IF(BZ$5=1,$S52,BY362))</f>
        <v>0</v>
      </c>
      <c r="CA52" s="30">
        <f>IF(CA$5="",0,IF(CA$5=1,$S52,BZ362))</f>
        <v>0</v>
      </c>
      <c r="CB52" s="30">
        <f>IF(CB$5="",0,IF(CB$5=1,$S52,CA362))</f>
        <v>0</v>
      </c>
      <c r="CC52" s="30">
        <f>IF(CC$5="",0,IF(CC$5=1,$S52,CB362))</f>
        <v>0</v>
      </c>
      <c r="CD52" s="30">
        <f>IF(CD$5="",0,IF(CD$5=1,$S52,CC362))</f>
        <v>0</v>
      </c>
      <c r="CE52" s="30">
        <f>IF(CE$5="",0,IF(CE$5=1,$S52,CD362))</f>
        <v>0</v>
      </c>
      <c r="CF52" s="30">
        <f>IF(CF$5="",0,IF(CF$5=1,$S52,CE362))</f>
        <v>0</v>
      </c>
      <c r="CG52" s="30">
        <f>IF(CG$5="",0,IF(CG$5=1,$S52,CF362))</f>
        <v>0</v>
      </c>
      <c r="CH52" s="30">
        <f>IF(CH$5="",0,IF(CH$5=1,$S52,CG362))</f>
        <v>0</v>
      </c>
      <c r="CI52" s="30">
        <f>IF(CI$5="",0,IF(CI$5=1,$S52,CH362))</f>
        <v>0</v>
      </c>
      <c r="CJ52" s="30">
        <f>IF(CJ$5="",0,IF(CJ$5=1,$S52,CI362))</f>
        <v>0</v>
      </c>
      <c r="CK52" s="30">
        <f>IF(CK$5="",0,IF(CK$5=1,$S52,CJ362))</f>
        <v>0</v>
      </c>
      <c r="CL52" s="30">
        <f>IF(CL$5="",0,IF(CL$5=1,$S52,CK362))</f>
        <v>0</v>
      </c>
      <c r="CM52" s="30">
        <f>IF(CM$5="",0,IF(CM$5=1,$S52,CL362))</f>
        <v>0</v>
      </c>
      <c r="CN52" s="30">
        <f>IF(CN$5="",0,IF(CN$5=1,$S52,CM362))</f>
        <v>0</v>
      </c>
      <c r="CO52" s="30">
        <f>IF(CO$5="",0,IF(CO$5=1,$S52,CN362))</f>
        <v>0</v>
      </c>
      <c r="CP52" s="30">
        <f>IF(CP$5="",0,IF(CP$5=1,$S52,CO362))</f>
        <v>0</v>
      </c>
      <c r="CQ52" s="30">
        <f>IF(CQ$5="",0,IF(CQ$5=1,$S52,CP362))</f>
        <v>0</v>
      </c>
      <c r="CR52" s="30">
        <f>IF(CR$5="",0,IF(CR$5=1,$S52,CQ362))</f>
        <v>0</v>
      </c>
      <c r="CS52" s="30">
        <f>IF(CS$5="",0,IF(CS$5=1,$S52,CR362))</f>
        <v>0</v>
      </c>
      <c r="CT52" s="30">
        <f>IF(CT$5="",0,IF(CT$5=1,$S52,CS362))</f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99"/>
        <v>АКТИВЫ</v>
      </c>
      <c r="G53" s="66" t="str">
        <f t="shared" si="100"/>
        <v>Склад ГП</v>
      </c>
      <c r="H53" s="27" t="str">
        <f>BP!$F$24</f>
        <v>Вн.пр-во</v>
      </c>
      <c r="P53" s="30"/>
      <c r="R53" s="24"/>
      <c r="S53" s="93"/>
      <c r="V53" s="85"/>
      <c r="W53" s="29"/>
      <c r="Z53" s="30">
        <f>IF(Z$5="",0,IF(Z$5=1,$S53,Y363))</f>
        <v>0</v>
      </c>
      <c r="AA53" s="30">
        <f ca="1">IF(AA$5="",0,IF(AA$5=1,$S53,Z363))</f>
        <v>0</v>
      </c>
      <c r="AB53" s="30">
        <f ca="1">IF(AB$5="",0,IF(AB$5=1,$S53,AA363))</f>
        <v>0</v>
      </c>
      <c r="AC53" s="30">
        <f ca="1">IF(AC$5="",0,IF(AC$5=1,$S53,AB363))</f>
        <v>0</v>
      </c>
      <c r="AD53" s="30">
        <f ca="1">IF(AD$5="",0,IF(AD$5=1,$S53,AC363))</f>
        <v>0</v>
      </c>
      <c r="AE53" s="30">
        <f ca="1">IF(AE$5="",0,IF(AE$5=1,$S53,AD363))</f>
        <v>0</v>
      </c>
      <c r="AF53" s="30">
        <f ca="1">IF(AF$5="",0,IF(AF$5=1,$S53,AE363))</f>
        <v>0</v>
      </c>
      <c r="AG53" s="30">
        <f ca="1">IF(AG$5="",0,IF(AG$5=1,$S53,AF363))</f>
        <v>0</v>
      </c>
      <c r="AH53" s="30">
        <f ca="1">IF(AH$5="",0,IF(AH$5=1,$S53,AG363))</f>
        <v>0</v>
      </c>
      <c r="AI53" s="30">
        <f ca="1">IF(AI$5="",0,IF(AI$5=1,$S53,AH363))</f>
        <v>10800</v>
      </c>
      <c r="AJ53" s="30">
        <f ca="1">IF(AJ$5="",0,IF(AJ$5=1,$S53,AI363))</f>
        <v>48000</v>
      </c>
      <c r="AK53" s="30">
        <f ca="1">IF(AK$5="",0,IF(AK$5=1,$S53,AJ363))</f>
        <v>98760</v>
      </c>
      <c r="AL53" s="30">
        <f ca="1">IF(AL$5="",0,IF(AL$5=1,$S53,AK363))</f>
        <v>156030</v>
      </c>
      <c r="AM53" s="30">
        <f ca="1">IF(AM$5="",0,IF(AM$5=1,$S53,AL363))</f>
        <v>210870</v>
      </c>
      <c r="AN53" s="30">
        <f ca="1">IF(AN$5="",0,IF(AN$5=1,$S53,AM363))</f>
        <v>278163</v>
      </c>
      <c r="AO53" s="30">
        <f ca="1">IF(AO$5="",0,IF(AO$5=1,$S53,AN363))</f>
        <v>424386</v>
      </c>
      <c r="AP53" s="30">
        <f ca="1">IF(AP$5="",0,IF(AP$5=1,$S53,AO363))</f>
        <v>686520</v>
      </c>
      <c r="AQ53" s="30">
        <f ca="1">IF(AQ$5="",0,IF(AQ$5=1,$S53,AP363))</f>
        <v>1084887</v>
      </c>
      <c r="AR53" s="30">
        <f ca="1">IF(AR$5="",0,IF(AR$5=1,$S53,AQ363))</f>
        <v>1616214</v>
      </c>
      <c r="AS53" s="30">
        <f ca="1">IF(AS$5="",0,IF(AS$5=1,$S53,AR363))</f>
        <v>2245828.5</v>
      </c>
      <c r="AT53" s="30">
        <f ca="1">IF(AT$5="",0,IF(AT$5=1,$S53,AS363))</f>
        <v>2939980.5</v>
      </c>
      <c r="AU53" s="30">
        <f ca="1">IF(AU$5="",0,IF(AU$5=1,$S53,AT363))</f>
        <v>3671782.5</v>
      </c>
      <c r="AV53" s="30">
        <f ca="1">IF(AV$5="",0,IF(AV$5=1,$S53,AU363))</f>
        <v>4424131.5</v>
      </c>
      <c r="AW53" s="30">
        <f ca="1">IF(AW$5="",0,IF(AW$5=1,$S53,AV363))</f>
        <v>5186809.5</v>
      </c>
      <c r="AX53" s="30">
        <f ca="1">IF(AX$5="",0,IF(AX$5=1,$S53,AW363))</f>
        <v>5953740</v>
      </c>
      <c r="AY53" s="30">
        <f ca="1">IF(AY$5="",0,IF(AY$5=1,$S53,AX363))</f>
        <v>6722385</v>
      </c>
      <c r="AZ53" s="30">
        <f ca="1">IF(AZ$5="",0,IF(AZ$5=1,$S53,AY363))</f>
        <v>7491660</v>
      </c>
      <c r="BA53" s="30">
        <f ca="1">IF(BA$5="",0,IF(BA$5=1,$S53,AZ363))</f>
        <v>8261107.5</v>
      </c>
      <c r="BB53" s="30">
        <f ca="1">IF(BB$5="",0,IF(BB$5=1,$S53,BA363))</f>
        <v>9030600</v>
      </c>
      <c r="BC53" s="30">
        <f ca="1">IF(BC$5="",0,IF(BC$5=1,$S53,BB363))</f>
        <v>9800100</v>
      </c>
      <c r="BD53" s="30">
        <f ca="1">IF(BD$5="",0,IF(BD$5=1,$S53,BC363))</f>
        <v>10569600</v>
      </c>
      <c r="BE53" s="30">
        <f ca="1">IF(BE$5="",0,IF(BE$5=1,$S53,BD363))</f>
        <v>11339100</v>
      </c>
      <c r="BF53" s="30">
        <f ca="1">IF(BF$5="",0,IF(BF$5=1,$S53,BE363))</f>
        <v>12081600</v>
      </c>
      <c r="BG53" s="30">
        <f ca="1">IF(BG$5="",0,IF(BG$5=1,$S53,BF363))</f>
        <v>12731100</v>
      </c>
      <c r="BH53" s="30">
        <f ca="1">IF(BH$5="",0,IF(BH$5=1,$S53,BG363))</f>
        <v>13253700</v>
      </c>
      <c r="BI53" s="30">
        <f ca="1">IF(BI$5="",0,IF(BI$5=1,$S53,BH363))</f>
        <v>13633125</v>
      </c>
      <c r="BJ53" s="30">
        <f ca="1">IF(BJ$5="",0,IF(BJ$5=1,$S53,BI363))</f>
        <v>13875450</v>
      </c>
      <c r="BK53" s="30">
        <f ca="1">IF(BK$5="",0,IF(BK$5=1,$S53,BJ363))</f>
        <v>14017042.5</v>
      </c>
      <c r="BL53" s="30">
        <f ca="1">IF(BL$5="",0,IF(BL$5=1,$S53,BK363))</f>
        <v>14093077.5</v>
      </c>
      <c r="BM53" s="30">
        <f ca="1">IF(BM$5="",0,IF(BM$5=1,$S53,BL363))</f>
        <v>14131027.5</v>
      </c>
      <c r="BN53" s="30">
        <f ca="1">IF(BN$5="",0,IF(BN$5=1,$S53,BM363))</f>
        <v>14148247.5</v>
      </c>
      <c r="BO53" s="30">
        <f ca="1">IF(BO$5="",0,IF(BO$5=1,$S53,BN363))</f>
        <v>14155087.5</v>
      </c>
      <c r="BP53" s="30">
        <f ca="1">IF(BP$5="",0,IF(BP$5=1,$S53,BO363))</f>
        <v>14157660</v>
      </c>
      <c r="BQ53" s="30">
        <f ca="1">IF(BQ$5="",0,IF(BQ$5=1,$S53,BP363))</f>
        <v>14158515</v>
      </c>
      <c r="BR53" s="30">
        <f ca="1">IF(BR$5="",0,IF(BR$5=1,$S53,BQ363))</f>
        <v>14158740</v>
      </c>
      <c r="BS53" s="30">
        <f ca="1">IF(BS$5="",0,IF(BS$5=1,$S53,BR363))</f>
        <v>14158792.499999998</v>
      </c>
      <c r="BT53" s="30">
        <f ca="1">IF(BT$5="",0,IF(BT$5=1,$S53,BS363))</f>
        <v>14158799.999999998</v>
      </c>
      <c r="BU53" s="30">
        <f ca="1">IF(BU$5="",0,IF(BU$5=1,$S53,BT363))</f>
        <v>14158799.999999998</v>
      </c>
      <c r="BV53" s="30">
        <f>IF(BV$5="",0,IF(BV$5=1,$S53,BU363))</f>
        <v>0</v>
      </c>
      <c r="BW53" s="30">
        <f>IF(BW$5="",0,IF(BW$5=1,$S53,BV363))</f>
        <v>0</v>
      </c>
      <c r="BX53" s="30">
        <f>IF(BX$5="",0,IF(BX$5=1,$S53,BW363))</f>
        <v>0</v>
      </c>
      <c r="BY53" s="30">
        <f>IF(BY$5="",0,IF(BY$5=1,$S53,BX363))</f>
        <v>0</v>
      </c>
      <c r="BZ53" s="30">
        <f>IF(BZ$5="",0,IF(BZ$5=1,$S53,BY363))</f>
        <v>0</v>
      </c>
      <c r="CA53" s="30">
        <f>IF(CA$5="",0,IF(CA$5=1,$S53,BZ363))</f>
        <v>0</v>
      </c>
      <c r="CB53" s="30">
        <f>IF(CB$5="",0,IF(CB$5=1,$S53,CA363))</f>
        <v>0</v>
      </c>
      <c r="CC53" s="30">
        <f>IF(CC$5="",0,IF(CC$5=1,$S53,CB363))</f>
        <v>0</v>
      </c>
      <c r="CD53" s="30">
        <f>IF(CD$5="",0,IF(CD$5=1,$S53,CC363))</f>
        <v>0</v>
      </c>
      <c r="CE53" s="30">
        <f>IF(CE$5="",0,IF(CE$5=1,$S53,CD363))</f>
        <v>0</v>
      </c>
      <c r="CF53" s="30">
        <f>IF(CF$5="",0,IF(CF$5=1,$S53,CE363))</f>
        <v>0</v>
      </c>
      <c r="CG53" s="30">
        <f>IF(CG$5="",0,IF(CG$5=1,$S53,CF363))</f>
        <v>0</v>
      </c>
      <c r="CH53" s="30">
        <f>IF(CH$5="",0,IF(CH$5=1,$S53,CG363))</f>
        <v>0</v>
      </c>
      <c r="CI53" s="30">
        <f>IF(CI$5="",0,IF(CI$5=1,$S53,CH363))</f>
        <v>0</v>
      </c>
      <c r="CJ53" s="30">
        <f>IF(CJ$5="",0,IF(CJ$5=1,$S53,CI363))</f>
        <v>0</v>
      </c>
      <c r="CK53" s="30">
        <f>IF(CK$5="",0,IF(CK$5=1,$S53,CJ363))</f>
        <v>0</v>
      </c>
      <c r="CL53" s="30">
        <f>IF(CL$5="",0,IF(CL$5=1,$S53,CK363))</f>
        <v>0</v>
      </c>
      <c r="CM53" s="30">
        <f>IF(CM$5="",0,IF(CM$5=1,$S53,CL363))</f>
        <v>0</v>
      </c>
      <c r="CN53" s="30">
        <f>IF(CN$5="",0,IF(CN$5=1,$S53,CM363))</f>
        <v>0</v>
      </c>
      <c r="CO53" s="30">
        <f>IF(CO$5="",0,IF(CO$5=1,$S53,CN363))</f>
        <v>0</v>
      </c>
      <c r="CP53" s="30">
        <f>IF(CP$5="",0,IF(CP$5=1,$S53,CO363))</f>
        <v>0</v>
      </c>
      <c r="CQ53" s="30">
        <f>IF(CQ$5="",0,IF(CQ$5=1,$S53,CP363))</f>
        <v>0</v>
      </c>
      <c r="CR53" s="30">
        <f>IF(CR$5="",0,IF(CR$5=1,$S53,CQ363))</f>
        <v>0</v>
      </c>
      <c r="CS53" s="30">
        <f>IF(CS$5="",0,IF(CS$5=1,$S53,CR363))</f>
        <v>0</v>
      </c>
      <c r="CT53" s="30">
        <f>IF(CT$5="",0,IF(CT$5=1,$S53,CS363))</f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99"/>
        <v>АКТИВЫ</v>
      </c>
      <c r="G54" s="66" t="str">
        <f t="shared" si="100"/>
        <v>Склад ГП</v>
      </c>
      <c r="H54" s="27" t="str">
        <f>BP!$F$25</f>
        <v>Упаковка</v>
      </c>
      <c r="P54" s="30"/>
      <c r="R54" s="24"/>
      <c r="S54" s="93"/>
      <c r="V54" s="85"/>
      <c r="W54" s="29"/>
      <c r="Z54" s="30">
        <f>IF(Z$5="",0,IF(Z$5=1,$S54,Y364))</f>
        <v>0</v>
      </c>
      <c r="AA54" s="30">
        <f ca="1">IF(AA$5="",0,IF(AA$5=1,$S54,Z364))</f>
        <v>0</v>
      </c>
      <c r="AB54" s="30">
        <f ca="1">IF(AB$5="",0,IF(AB$5=1,$S54,AA364))</f>
        <v>0</v>
      </c>
      <c r="AC54" s="30">
        <f ca="1">IF(AC$5="",0,IF(AC$5=1,$S54,AB364))</f>
        <v>0</v>
      </c>
      <c r="AD54" s="30">
        <f ca="1">IF(AD$5="",0,IF(AD$5=1,$S54,AC364))</f>
        <v>0</v>
      </c>
      <c r="AE54" s="30">
        <f ca="1">IF(AE$5="",0,IF(AE$5=1,$S54,AD364))</f>
        <v>0</v>
      </c>
      <c r="AF54" s="30">
        <f ca="1">IF(AF$5="",0,IF(AF$5=1,$S54,AE364))</f>
        <v>0</v>
      </c>
      <c r="AG54" s="30">
        <f ca="1">IF(AG$5="",0,IF(AG$5=1,$S54,AF364))</f>
        <v>0</v>
      </c>
      <c r="AH54" s="30">
        <f ca="1">IF(AH$5="",0,IF(AH$5=1,$S54,AG364))</f>
        <v>0</v>
      </c>
      <c r="AI54" s="30">
        <f ca="1">IF(AI$5="",0,IF(AI$5=1,$S54,AH364))</f>
        <v>1200.0000000000002</v>
      </c>
      <c r="AJ54" s="30">
        <f ca="1">IF(AJ$5="",0,IF(AJ$5=1,$S54,AI364))</f>
        <v>5333.3333333333339</v>
      </c>
      <c r="AK54" s="30">
        <f ca="1">IF(AK$5="",0,IF(AK$5=1,$S54,AJ364))</f>
        <v>10973.333333333334</v>
      </c>
      <c r="AL54" s="30">
        <f ca="1">IF(AL$5="",0,IF(AL$5=1,$S54,AK364))</f>
        <v>17336.666666666668</v>
      </c>
      <c r="AM54" s="30">
        <f ca="1">IF(AM$5="",0,IF(AM$5=1,$S54,AL364))</f>
        <v>23430.000000000004</v>
      </c>
      <c r="AN54" s="30">
        <f ca="1">IF(AN$5="",0,IF(AN$5=1,$S54,AM364))</f>
        <v>30907.000000000011</v>
      </c>
      <c r="AO54" s="30">
        <f ca="1">IF(AO$5="",0,IF(AO$5=1,$S54,AN364))</f>
        <v>47154.000000000015</v>
      </c>
      <c r="AP54" s="30">
        <f ca="1">IF(AP$5="",0,IF(AP$5=1,$S54,AO364))</f>
        <v>76280</v>
      </c>
      <c r="AQ54" s="30">
        <f ca="1">IF(AQ$5="",0,IF(AQ$5=1,$S54,AP364))</f>
        <v>120543.00000000001</v>
      </c>
      <c r="AR54" s="30">
        <f ca="1">IF(AR$5="",0,IF(AR$5=1,$S54,AQ364))</f>
        <v>179579.33333333337</v>
      </c>
      <c r="AS54" s="30">
        <f ca="1">IF(AS$5="",0,IF(AS$5=1,$S54,AR364))</f>
        <v>249536.50000000006</v>
      </c>
      <c r="AT54" s="30">
        <f ca="1">IF(AT$5="",0,IF(AT$5=1,$S54,AS364))</f>
        <v>326664.50000000006</v>
      </c>
      <c r="AU54" s="30">
        <f ca="1">IF(AU$5="",0,IF(AU$5=1,$S54,AT364))</f>
        <v>407975.83333333331</v>
      </c>
      <c r="AV54" s="30">
        <f ca="1">IF(AV$5="",0,IF(AV$5=1,$S54,AU364))</f>
        <v>491570.16666666674</v>
      </c>
      <c r="AW54" s="30">
        <f ca="1">IF(AW$5="",0,IF(AW$5=1,$S54,AV364))</f>
        <v>576312.16666666674</v>
      </c>
      <c r="AX54" s="30">
        <f ca="1">IF(AX$5="",0,IF(AX$5=1,$S54,AW364))</f>
        <v>661526.66666666674</v>
      </c>
      <c r="AY54" s="30">
        <f ca="1">IF(AY$5="",0,IF(AY$5=1,$S54,AX364))</f>
        <v>746931.66666666663</v>
      </c>
      <c r="AZ54" s="30">
        <f ca="1">IF(AZ$5="",0,IF(AZ$5=1,$S54,AY364))</f>
        <v>832406.66666666663</v>
      </c>
      <c r="BA54" s="30">
        <f ca="1">IF(BA$5="",0,IF(BA$5=1,$S54,AZ364))</f>
        <v>917900.83333333326</v>
      </c>
      <c r="BB54" s="30">
        <f ca="1">IF(BB$5="",0,IF(BB$5=1,$S54,BA364))</f>
        <v>1003399.9999999998</v>
      </c>
      <c r="BC54" s="30">
        <f ca="1">IF(BC$5="",0,IF(BC$5=1,$S54,BB364))</f>
        <v>1088899.9999999995</v>
      </c>
      <c r="BD54" s="30">
        <f ca="1">IF(BD$5="",0,IF(BD$5=1,$S54,BC364))</f>
        <v>1174399.9999999995</v>
      </c>
      <c r="BE54" s="30">
        <f ca="1">IF(BE$5="",0,IF(BE$5=1,$S54,BD364))</f>
        <v>1259899.9999999995</v>
      </c>
      <c r="BF54" s="30">
        <f ca="1">IF(BF$5="",0,IF(BF$5=1,$S54,BE364))</f>
        <v>1342399.9999999995</v>
      </c>
      <c r="BG54" s="30">
        <f ca="1">IF(BG$5="",0,IF(BG$5=1,$S54,BF364))</f>
        <v>1414566.666666666</v>
      </c>
      <c r="BH54" s="30">
        <f ca="1">IF(BH$5="",0,IF(BH$5=1,$S54,BG364))</f>
        <v>1472633.333333333</v>
      </c>
      <c r="BI54" s="30">
        <f ca="1">IF(BI$5="",0,IF(BI$5=1,$S54,BH364))</f>
        <v>1514791.6666666665</v>
      </c>
      <c r="BJ54" s="30">
        <f ca="1">IF(BJ$5="",0,IF(BJ$5=1,$S54,BI364))</f>
        <v>1541716.6666666665</v>
      </c>
      <c r="BK54" s="30">
        <f ca="1">IF(BK$5="",0,IF(BK$5=1,$S54,BJ364))</f>
        <v>1557449.1666666665</v>
      </c>
      <c r="BL54" s="30">
        <f ca="1">IF(BL$5="",0,IF(BL$5=1,$S54,BK364))</f>
        <v>1565897.4999999998</v>
      </c>
      <c r="BM54" s="30">
        <f ca="1">IF(BM$5="",0,IF(BM$5=1,$S54,BL364))</f>
        <v>1570114.1666666663</v>
      </c>
      <c r="BN54" s="30">
        <f ca="1">IF(BN$5="",0,IF(BN$5=1,$S54,BM364))</f>
        <v>1572027.4999999993</v>
      </c>
      <c r="BO54" s="30">
        <f ca="1">IF(BO$5="",0,IF(BO$5=1,$S54,BN364))</f>
        <v>1572787.4999999993</v>
      </c>
      <c r="BP54" s="30">
        <f ca="1">IF(BP$5="",0,IF(BP$5=1,$S54,BO364))</f>
        <v>1573073.333333333</v>
      </c>
      <c r="BQ54" s="30">
        <f ca="1">IF(BQ$5="",0,IF(BQ$5=1,$S54,BP364))</f>
        <v>1573168.333333333</v>
      </c>
      <c r="BR54" s="30">
        <f ca="1">IF(BR$5="",0,IF(BR$5=1,$S54,BQ364))</f>
        <v>1573193.333333333</v>
      </c>
      <c r="BS54" s="30">
        <f ca="1">IF(BS$5="",0,IF(BS$5=1,$S54,BR364))</f>
        <v>1573199.166666666</v>
      </c>
      <c r="BT54" s="30">
        <f ca="1">IF(BT$5="",0,IF(BT$5=1,$S54,BS364))</f>
        <v>1573199.9999999991</v>
      </c>
      <c r="BU54" s="30">
        <f ca="1">IF(BU$5="",0,IF(BU$5=1,$S54,BT364))</f>
        <v>1573199.9999999988</v>
      </c>
      <c r="BV54" s="30">
        <f>IF(BV$5="",0,IF(BV$5=1,$S54,BU364))</f>
        <v>0</v>
      </c>
      <c r="BW54" s="30">
        <f>IF(BW$5="",0,IF(BW$5=1,$S54,BV364))</f>
        <v>0</v>
      </c>
      <c r="BX54" s="30">
        <f>IF(BX$5="",0,IF(BX$5=1,$S54,BW364))</f>
        <v>0</v>
      </c>
      <c r="BY54" s="30">
        <f>IF(BY$5="",0,IF(BY$5=1,$S54,BX364))</f>
        <v>0</v>
      </c>
      <c r="BZ54" s="30">
        <f>IF(BZ$5="",0,IF(BZ$5=1,$S54,BY364))</f>
        <v>0</v>
      </c>
      <c r="CA54" s="30">
        <f>IF(CA$5="",0,IF(CA$5=1,$S54,BZ364))</f>
        <v>0</v>
      </c>
      <c r="CB54" s="30">
        <f>IF(CB$5="",0,IF(CB$5=1,$S54,CA364))</f>
        <v>0</v>
      </c>
      <c r="CC54" s="30">
        <f>IF(CC$5="",0,IF(CC$5=1,$S54,CB364))</f>
        <v>0</v>
      </c>
      <c r="CD54" s="30">
        <f>IF(CD$5="",0,IF(CD$5=1,$S54,CC364))</f>
        <v>0</v>
      </c>
      <c r="CE54" s="30">
        <f>IF(CE$5="",0,IF(CE$5=1,$S54,CD364))</f>
        <v>0</v>
      </c>
      <c r="CF54" s="30">
        <f>IF(CF$5="",0,IF(CF$5=1,$S54,CE364))</f>
        <v>0</v>
      </c>
      <c r="CG54" s="30">
        <f>IF(CG$5="",0,IF(CG$5=1,$S54,CF364))</f>
        <v>0</v>
      </c>
      <c r="CH54" s="30">
        <f>IF(CH$5="",0,IF(CH$5=1,$S54,CG364))</f>
        <v>0</v>
      </c>
      <c r="CI54" s="30">
        <f>IF(CI$5="",0,IF(CI$5=1,$S54,CH364))</f>
        <v>0</v>
      </c>
      <c r="CJ54" s="30">
        <f>IF(CJ$5="",0,IF(CJ$5=1,$S54,CI364))</f>
        <v>0</v>
      </c>
      <c r="CK54" s="30">
        <f>IF(CK$5="",0,IF(CK$5=1,$S54,CJ364))</f>
        <v>0</v>
      </c>
      <c r="CL54" s="30">
        <f>IF(CL$5="",0,IF(CL$5=1,$S54,CK364))</f>
        <v>0</v>
      </c>
      <c r="CM54" s="30">
        <f>IF(CM$5="",0,IF(CM$5=1,$S54,CL364))</f>
        <v>0</v>
      </c>
      <c r="CN54" s="30">
        <f>IF(CN$5="",0,IF(CN$5=1,$S54,CM364))</f>
        <v>0</v>
      </c>
      <c r="CO54" s="30">
        <f>IF(CO$5="",0,IF(CO$5=1,$S54,CN364))</f>
        <v>0</v>
      </c>
      <c r="CP54" s="30">
        <f>IF(CP$5="",0,IF(CP$5=1,$S54,CO364))</f>
        <v>0</v>
      </c>
      <c r="CQ54" s="30">
        <f>IF(CQ$5="",0,IF(CQ$5=1,$S54,CP364))</f>
        <v>0</v>
      </c>
      <c r="CR54" s="30">
        <f>IF(CR$5="",0,IF(CR$5=1,$S54,CQ364))</f>
        <v>0</v>
      </c>
      <c r="CS54" s="30">
        <f>IF(CS$5="",0,IF(CS$5=1,$S54,CR364))</f>
        <v>0</v>
      </c>
      <c r="CT54" s="30">
        <f>IF(CT$5="",0,IF(CT$5=1,$S54,CS364))</f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99"/>
        <v>АКТИВЫ</v>
      </c>
      <c r="G55" s="66" t="str">
        <f t="shared" si="100"/>
        <v>Склад ГП</v>
      </c>
      <c r="H55" s="27" t="str">
        <f>BP!$F$26</f>
        <v>ФОТ првПерс</v>
      </c>
      <c r="P55" s="30"/>
      <c r="R55" s="24"/>
      <c r="S55" s="93"/>
      <c r="V55" s="85"/>
      <c r="W55" s="29"/>
      <c r="Z55" s="30">
        <f>IF(Z$5="",0,IF(Z$5=1,$S55,Y365))</f>
        <v>0</v>
      </c>
      <c r="AA55" s="30">
        <f ca="1">IF(AA$5="",0,IF(AA$5=1,$S55,Z365))</f>
        <v>0</v>
      </c>
      <c r="AB55" s="30">
        <f ca="1">IF(AB$5="",0,IF(AB$5=1,$S55,AA365))</f>
        <v>0</v>
      </c>
      <c r="AC55" s="30">
        <f ca="1">IF(AC$5="",0,IF(AC$5=1,$S55,AB365))</f>
        <v>0</v>
      </c>
      <c r="AD55" s="30">
        <f ca="1">IF(AD$5="",0,IF(AD$5=1,$S55,AC365))</f>
        <v>0</v>
      </c>
      <c r="AE55" s="30">
        <f ca="1">IF(AE$5="",0,IF(AE$5=1,$S55,AD365))</f>
        <v>0</v>
      </c>
      <c r="AF55" s="30">
        <f ca="1">IF(AF$5="",0,IF(AF$5=1,$S55,AE365))</f>
        <v>0</v>
      </c>
      <c r="AG55" s="30">
        <f ca="1">IF(AG$5="",0,IF(AG$5=1,$S55,AF365))</f>
        <v>0</v>
      </c>
      <c r="AH55" s="30">
        <f ca="1">IF(AH$5="",0,IF(AH$5=1,$S55,AG365))</f>
        <v>0</v>
      </c>
      <c r="AI55" s="30">
        <f ca="1">IF(AI$5="",0,IF(AI$5=1,$S55,AH365))</f>
        <v>900</v>
      </c>
      <c r="AJ55" s="30">
        <f ca="1">IF(AJ$5="",0,IF(AJ$5=1,$S55,AI365))</f>
        <v>4000</v>
      </c>
      <c r="AK55" s="30">
        <f ca="1">IF(AK$5="",0,IF(AK$5=1,$S55,AJ365))</f>
        <v>8230</v>
      </c>
      <c r="AL55" s="30">
        <f ca="1">IF(AL$5="",0,IF(AL$5=1,$S55,AK365))</f>
        <v>13002.5</v>
      </c>
      <c r="AM55" s="30">
        <f ca="1">IF(AM$5="",0,IF(AM$5=1,$S55,AL365))</f>
        <v>17572.5</v>
      </c>
      <c r="AN55" s="30">
        <f ca="1">IF(AN$5="",0,IF(AN$5=1,$S55,AM365))</f>
        <v>23180.25</v>
      </c>
      <c r="AO55" s="30">
        <f ca="1">IF(AO$5="",0,IF(AO$5=1,$S55,AN365))</f>
        <v>35365.5</v>
      </c>
      <c r="AP55" s="30">
        <f ca="1">IF(AP$5="",0,IF(AP$5=1,$S55,AO365))</f>
        <v>57210</v>
      </c>
      <c r="AQ55" s="30">
        <f ca="1">IF(AQ$5="",0,IF(AQ$5=1,$S55,AP365))</f>
        <v>90407.25</v>
      </c>
      <c r="AR55" s="30">
        <f ca="1">IF(AR$5="",0,IF(AR$5=1,$S55,AQ365))</f>
        <v>134684.5</v>
      </c>
      <c r="AS55" s="30">
        <f ca="1">IF(AS$5="",0,IF(AS$5=1,$S55,AR365))</f>
        <v>187152.375</v>
      </c>
      <c r="AT55" s="30">
        <f ca="1">IF(AT$5="",0,IF(AT$5=1,$S55,AS365))</f>
        <v>244998.375</v>
      </c>
      <c r="AU55" s="30">
        <f ca="1">IF(AU$5="",0,IF(AU$5=1,$S55,AT365))</f>
        <v>305981.875</v>
      </c>
      <c r="AV55" s="30">
        <f ca="1">IF(AV$5="",0,IF(AV$5=1,$S55,AU365))</f>
        <v>368677.625</v>
      </c>
      <c r="AW55" s="30">
        <f ca="1">IF(AW$5="",0,IF(AW$5=1,$S55,AV365))</f>
        <v>432234.125</v>
      </c>
      <c r="AX55" s="30">
        <f ca="1">IF(AX$5="",0,IF(AX$5=1,$S55,AW365))</f>
        <v>496145</v>
      </c>
      <c r="AY55" s="30">
        <f ca="1">IF(AY$5="",0,IF(AY$5=1,$S55,AX365))</f>
        <v>560198.75</v>
      </c>
      <c r="AZ55" s="30">
        <f ca="1">IF(AZ$5="",0,IF(AZ$5=1,$S55,AY365))</f>
        <v>624305</v>
      </c>
      <c r="BA55" s="30">
        <f ca="1">IF(BA$5="",0,IF(BA$5=1,$S55,AZ365))</f>
        <v>688425.625</v>
      </c>
      <c r="BB55" s="30">
        <f ca="1">IF(BB$5="",0,IF(BB$5=1,$S55,BA365))</f>
        <v>752550</v>
      </c>
      <c r="BC55" s="30">
        <f ca="1">IF(BC$5="",0,IF(BC$5=1,$S55,BB365))</f>
        <v>816675</v>
      </c>
      <c r="BD55" s="30">
        <f ca="1">IF(BD$5="",0,IF(BD$5=1,$S55,BC365))</f>
        <v>880800</v>
      </c>
      <c r="BE55" s="30">
        <f ca="1">IF(BE$5="",0,IF(BE$5=1,$S55,BD365))</f>
        <v>944925</v>
      </c>
      <c r="BF55" s="30">
        <f ca="1">IF(BF$5="",0,IF(BF$5=1,$S55,BE365))</f>
        <v>1006800</v>
      </c>
      <c r="BG55" s="30">
        <f ca="1">IF(BG$5="",0,IF(BG$5=1,$S55,BF365))</f>
        <v>1060925</v>
      </c>
      <c r="BH55" s="30">
        <f ca="1">IF(BH$5="",0,IF(BH$5=1,$S55,BG365))</f>
        <v>1104475</v>
      </c>
      <c r="BI55" s="30">
        <f ca="1">IF(BI$5="",0,IF(BI$5=1,$S55,BH365))</f>
        <v>1136093.75</v>
      </c>
      <c r="BJ55" s="30">
        <f ca="1">IF(BJ$5="",0,IF(BJ$5=1,$S55,BI365))</f>
        <v>1156287.5</v>
      </c>
      <c r="BK55" s="30">
        <f ca="1">IF(BK$5="",0,IF(BK$5=1,$S55,BJ365))</f>
        <v>1168086.875</v>
      </c>
      <c r="BL55" s="30">
        <f ca="1">IF(BL$5="",0,IF(BL$5=1,$S55,BK365))</f>
        <v>1174423.125</v>
      </c>
      <c r="BM55" s="30">
        <f ca="1">IF(BM$5="",0,IF(BM$5=1,$S55,BL365))</f>
        <v>1177585.625</v>
      </c>
      <c r="BN55" s="30">
        <f ca="1">IF(BN$5="",0,IF(BN$5=1,$S55,BM365))</f>
        <v>1179020.625</v>
      </c>
      <c r="BO55" s="30">
        <f ca="1">IF(BO$5="",0,IF(BO$5=1,$S55,BN365))</f>
        <v>1179590.625</v>
      </c>
      <c r="BP55" s="30">
        <f ca="1">IF(BP$5="",0,IF(BP$5=1,$S55,BO365))</f>
        <v>1179805</v>
      </c>
      <c r="BQ55" s="30">
        <f ca="1">IF(BQ$5="",0,IF(BQ$5=1,$S55,BP365))</f>
        <v>1179876.25</v>
      </c>
      <c r="BR55" s="30">
        <f ca="1">IF(BR$5="",0,IF(BR$5=1,$S55,BQ365))</f>
        <v>1179895</v>
      </c>
      <c r="BS55" s="30">
        <f ca="1">IF(BS$5="",0,IF(BS$5=1,$S55,BR365))</f>
        <v>1179899.375</v>
      </c>
      <c r="BT55" s="30">
        <f ca="1">IF(BT$5="",0,IF(BT$5=1,$S55,BS365))</f>
        <v>1179900</v>
      </c>
      <c r="BU55" s="30">
        <f ca="1">IF(BU$5="",0,IF(BU$5=1,$S55,BT365))</f>
        <v>1179900</v>
      </c>
      <c r="BV55" s="30">
        <f>IF(BV$5="",0,IF(BV$5=1,$S55,BU365))</f>
        <v>0</v>
      </c>
      <c r="BW55" s="30">
        <f>IF(BW$5="",0,IF(BW$5=1,$S55,BV365))</f>
        <v>0</v>
      </c>
      <c r="BX55" s="30">
        <f>IF(BX$5="",0,IF(BX$5=1,$S55,BW365))</f>
        <v>0</v>
      </c>
      <c r="BY55" s="30">
        <f>IF(BY$5="",0,IF(BY$5=1,$S55,BX365))</f>
        <v>0</v>
      </c>
      <c r="BZ55" s="30">
        <f>IF(BZ$5="",0,IF(BZ$5=1,$S55,BY365))</f>
        <v>0</v>
      </c>
      <c r="CA55" s="30">
        <f>IF(CA$5="",0,IF(CA$5=1,$S55,BZ365))</f>
        <v>0</v>
      </c>
      <c r="CB55" s="30">
        <f>IF(CB$5="",0,IF(CB$5=1,$S55,CA365))</f>
        <v>0</v>
      </c>
      <c r="CC55" s="30">
        <f>IF(CC$5="",0,IF(CC$5=1,$S55,CB365))</f>
        <v>0</v>
      </c>
      <c r="CD55" s="30">
        <f>IF(CD$5="",0,IF(CD$5=1,$S55,CC365))</f>
        <v>0</v>
      </c>
      <c r="CE55" s="30">
        <f>IF(CE$5="",0,IF(CE$5=1,$S55,CD365))</f>
        <v>0</v>
      </c>
      <c r="CF55" s="30">
        <f>IF(CF$5="",0,IF(CF$5=1,$S55,CE365))</f>
        <v>0</v>
      </c>
      <c r="CG55" s="30">
        <f>IF(CG$5="",0,IF(CG$5=1,$S55,CF365))</f>
        <v>0</v>
      </c>
      <c r="CH55" s="30">
        <f>IF(CH$5="",0,IF(CH$5=1,$S55,CG365))</f>
        <v>0</v>
      </c>
      <c r="CI55" s="30">
        <f>IF(CI$5="",0,IF(CI$5=1,$S55,CH365))</f>
        <v>0</v>
      </c>
      <c r="CJ55" s="30">
        <f>IF(CJ$5="",0,IF(CJ$5=1,$S55,CI365))</f>
        <v>0</v>
      </c>
      <c r="CK55" s="30">
        <f>IF(CK$5="",0,IF(CK$5=1,$S55,CJ365))</f>
        <v>0</v>
      </c>
      <c r="CL55" s="30">
        <f>IF(CL$5="",0,IF(CL$5=1,$S55,CK365))</f>
        <v>0</v>
      </c>
      <c r="CM55" s="30">
        <f>IF(CM$5="",0,IF(CM$5=1,$S55,CL365))</f>
        <v>0</v>
      </c>
      <c r="CN55" s="30">
        <f>IF(CN$5="",0,IF(CN$5=1,$S55,CM365))</f>
        <v>0</v>
      </c>
      <c r="CO55" s="30">
        <f>IF(CO$5="",0,IF(CO$5=1,$S55,CN365))</f>
        <v>0</v>
      </c>
      <c r="CP55" s="30">
        <f>IF(CP$5="",0,IF(CP$5=1,$S55,CO365))</f>
        <v>0</v>
      </c>
      <c r="CQ55" s="30">
        <f>IF(CQ$5="",0,IF(CQ$5=1,$S55,CP365))</f>
        <v>0</v>
      </c>
      <c r="CR55" s="30">
        <f>IF(CR$5="",0,IF(CR$5=1,$S55,CQ365))</f>
        <v>0</v>
      </c>
      <c r="CS55" s="30">
        <f>IF(CS$5="",0,IF(CS$5=1,$S55,CR365))</f>
        <v>0</v>
      </c>
      <c r="CT55" s="30">
        <f>IF(CT$5="",0,IF(CT$5=1,$S55,CS365))</f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99"/>
        <v>АКТИВЫ</v>
      </c>
      <c r="G56" s="66" t="str">
        <f t="shared" si="100"/>
        <v>Склад ГП</v>
      </c>
      <c r="H56" s="27" t="str">
        <f>BP!$F$27</f>
        <v>ФОТ упак</v>
      </c>
      <c r="P56" s="30"/>
      <c r="R56" s="24"/>
      <c r="S56" s="93"/>
      <c r="V56" s="85"/>
      <c r="W56" s="29"/>
      <c r="Z56" s="30">
        <f>IF(Z$5="",0,IF(Z$5=1,$S56,Y366))</f>
        <v>0</v>
      </c>
      <c r="AA56" s="30">
        <f ca="1">IF(AA$5="",0,IF(AA$5=1,$S56,Z366))</f>
        <v>0</v>
      </c>
      <c r="AB56" s="30">
        <f ca="1">IF(AB$5="",0,IF(AB$5=1,$S56,AA366))</f>
        <v>0</v>
      </c>
      <c r="AC56" s="30">
        <f ca="1">IF(AC$5="",0,IF(AC$5=1,$S56,AB366))</f>
        <v>0</v>
      </c>
      <c r="AD56" s="30">
        <f ca="1">IF(AD$5="",0,IF(AD$5=1,$S56,AC366))</f>
        <v>0</v>
      </c>
      <c r="AE56" s="30">
        <f ca="1">IF(AE$5="",0,IF(AE$5=1,$S56,AD366))</f>
        <v>0</v>
      </c>
      <c r="AF56" s="30">
        <f ca="1">IF(AF$5="",0,IF(AF$5=1,$S56,AE366))</f>
        <v>0</v>
      </c>
      <c r="AG56" s="30">
        <f ca="1">IF(AG$5="",0,IF(AG$5=1,$S56,AF366))</f>
        <v>0</v>
      </c>
      <c r="AH56" s="30">
        <f ca="1">IF(AH$5="",0,IF(AH$5=1,$S56,AG366))</f>
        <v>0</v>
      </c>
      <c r="AI56" s="30">
        <f ca="1">IF(AI$5="",0,IF(AI$5=1,$S56,AH366))</f>
        <v>450</v>
      </c>
      <c r="AJ56" s="30">
        <f ca="1">IF(AJ$5="",0,IF(AJ$5=1,$S56,AI366))</f>
        <v>2000</v>
      </c>
      <c r="AK56" s="30">
        <f ca="1">IF(AK$5="",0,IF(AK$5=1,$S56,AJ366))</f>
        <v>4115</v>
      </c>
      <c r="AL56" s="30">
        <f ca="1">IF(AL$5="",0,IF(AL$5=1,$S56,AK366))</f>
        <v>6501.25</v>
      </c>
      <c r="AM56" s="30">
        <f ca="1">IF(AM$5="",0,IF(AM$5=1,$S56,AL366))</f>
        <v>8786.25</v>
      </c>
      <c r="AN56" s="30">
        <f ca="1">IF(AN$5="",0,IF(AN$5=1,$S56,AM366))</f>
        <v>11590.125</v>
      </c>
      <c r="AO56" s="30">
        <f ca="1">IF(AO$5="",0,IF(AO$5=1,$S56,AN366))</f>
        <v>17682.75</v>
      </c>
      <c r="AP56" s="30">
        <f ca="1">IF(AP$5="",0,IF(AP$5=1,$S56,AO366))</f>
        <v>28605</v>
      </c>
      <c r="AQ56" s="30">
        <f ca="1">IF(AQ$5="",0,IF(AQ$5=1,$S56,AP366))</f>
        <v>45203.625</v>
      </c>
      <c r="AR56" s="30">
        <f ca="1">IF(AR$5="",0,IF(AR$5=1,$S56,AQ366))</f>
        <v>67342.25</v>
      </c>
      <c r="AS56" s="30">
        <f ca="1">IF(AS$5="",0,IF(AS$5=1,$S56,AR366))</f>
        <v>93576.1875</v>
      </c>
      <c r="AT56" s="30">
        <f ca="1">IF(AT$5="",0,IF(AT$5=1,$S56,AS366))</f>
        <v>122499.1875</v>
      </c>
      <c r="AU56" s="30">
        <f ca="1">IF(AU$5="",0,IF(AU$5=1,$S56,AT366))</f>
        <v>152990.9375</v>
      </c>
      <c r="AV56" s="30">
        <f ca="1">IF(AV$5="",0,IF(AV$5=1,$S56,AU366))</f>
        <v>184338.8125</v>
      </c>
      <c r="AW56" s="30">
        <f ca="1">IF(AW$5="",0,IF(AW$5=1,$S56,AV366))</f>
        <v>216117.0625</v>
      </c>
      <c r="AX56" s="30">
        <f ca="1">IF(AX$5="",0,IF(AX$5=1,$S56,AW366))</f>
        <v>248072.5</v>
      </c>
      <c r="AY56" s="30">
        <f ca="1">IF(AY$5="",0,IF(AY$5=1,$S56,AX366))</f>
        <v>280099.375</v>
      </c>
      <c r="AZ56" s="30">
        <f ca="1">IF(AZ$5="",0,IF(AZ$5=1,$S56,AY366))</f>
        <v>312152.5</v>
      </c>
      <c r="BA56" s="30">
        <f ca="1">IF(BA$5="",0,IF(BA$5=1,$S56,AZ366))</f>
        <v>344212.8125</v>
      </c>
      <c r="BB56" s="30">
        <f ca="1">IF(BB$5="",0,IF(BB$5=1,$S56,BA366))</f>
        <v>376275</v>
      </c>
      <c r="BC56" s="30">
        <f ca="1">IF(BC$5="",0,IF(BC$5=1,$S56,BB366))</f>
        <v>408337.5</v>
      </c>
      <c r="BD56" s="30">
        <f ca="1">IF(BD$5="",0,IF(BD$5=1,$S56,BC366))</f>
        <v>440400</v>
      </c>
      <c r="BE56" s="30">
        <f ca="1">IF(BE$5="",0,IF(BE$5=1,$S56,BD366))</f>
        <v>472462.5</v>
      </c>
      <c r="BF56" s="30">
        <f ca="1">IF(BF$5="",0,IF(BF$5=1,$S56,BE366))</f>
        <v>503400</v>
      </c>
      <c r="BG56" s="30">
        <f ca="1">IF(BG$5="",0,IF(BG$5=1,$S56,BF366))</f>
        <v>530462.5</v>
      </c>
      <c r="BH56" s="30">
        <f ca="1">IF(BH$5="",0,IF(BH$5=1,$S56,BG366))</f>
        <v>552237.5</v>
      </c>
      <c r="BI56" s="30">
        <f ca="1">IF(BI$5="",0,IF(BI$5=1,$S56,BH366))</f>
        <v>568046.875</v>
      </c>
      <c r="BJ56" s="30">
        <f ca="1">IF(BJ$5="",0,IF(BJ$5=1,$S56,BI366))</f>
        <v>578143.75</v>
      </c>
      <c r="BK56" s="30">
        <f ca="1">IF(BK$5="",0,IF(BK$5=1,$S56,BJ366))</f>
        <v>584043.4375</v>
      </c>
      <c r="BL56" s="30">
        <f ca="1">IF(BL$5="",0,IF(BL$5=1,$S56,BK366))</f>
        <v>587211.5625</v>
      </c>
      <c r="BM56" s="30">
        <f ca="1">IF(BM$5="",0,IF(BM$5=1,$S56,BL366))</f>
        <v>588792.8125</v>
      </c>
      <c r="BN56" s="30">
        <f ca="1">IF(BN$5="",0,IF(BN$5=1,$S56,BM366))</f>
        <v>589510.3125</v>
      </c>
      <c r="BO56" s="30">
        <f ca="1">IF(BO$5="",0,IF(BO$5=1,$S56,BN366))</f>
        <v>589795.3125</v>
      </c>
      <c r="BP56" s="30">
        <f ca="1">IF(BP$5="",0,IF(BP$5=1,$S56,BO366))</f>
        <v>589902.5</v>
      </c>
      <c r="BQ56" s="30">
        <f ca="1">IF(BQ$5="",0,IF(BQ$5=1,$S56,BP366))</f>
        <v>589938.125</v>
      </c>
      <c r="BR56" s="30">
        <f ca="1">IF(BR$5="",0,IF(BR$5=1,$S56,BQ366))</f>
        <v>589947.5</v>
      </c>
      <c r="BS56" s="30">
        <f ca="1">IF(BS$5="",0,IF(BS$5=1,$S56,BR366))</f>
        <v>589949.6875</v>
      </c>
      <c r="BT56" s="30">
        <f ca="1">IF(BT$5="",0,IF(BT$5=1,$S56,BS366))</f>
        <v>589950</v>
      </c>
      <c r="BU56" s="30">
        <f ca="1">IF(BU$5="",0,IF(BU$5=1,$S56,BT366))</f>
        <v>589950</v>
      </c>
      <c r="BV56" s="30">
        <f>IF(BV$5="",0,IF(BV$5=1,$S56,BU366))</f>
        <v>0</v>
      </c>
      <c r="BW56" s="30">
        <f>IF(BW$5="",0,IF(BW$5=1,$S56,BV366))</f>
        <v>0</v>
      </c>
      <c r="BX56" s="30">
        <f>IF(BX$5="",0,IF(BX$5=1,$S56,BW366))</f>
        <v>0</v>
      </c>
      <c r="BY56" s="30">
        <f>IF(BY$5="",0,IF(BY$5=1,$S56,BX366))</f>
        <v>0</v>
      </c>
      <c r="BZ56" s="30">
        <f>IF(BZ$5="",0,IF(BZ$5=1,$S56,BY366))</f>
        <v>0</v>
      </c>
      <c r="CA56" s="30">
        <f>IF(CA$5="",0,IF(CA$5=1,$S56,BZ366))</f>
        <v>0</v>
      </c>
      <c r="CB56" s="30">
        <f>IF(CB$5="",0,IF(CB$5=1,$S56,CA366))</f>
        <v>0</v>
      </c>
      <c r="CC56" s="30">
        <f>IF(CC$5="",0,IF(CC$5=1,$S56,CB366))</f>
        <v>0</v>
      </c>
      <c r="CD56" s="30">
        <f>IF(CD$5="",0,IF(CD$5=1,$S56,CC366))</f>
        <v>0</v>
      </c>
      <c r="CE56" s="30">
        <f>IF(CE$5="",0,IF(CE$5=1,$S56,CD366))</f>
        <v>0</v>
      </c>
      <c r="CF56" s="30">
        <f>IF(CF$5="",0,IF(CF$5=1,$S56,CE366))</f>
        <v>0</v>
      </c>
      <c r="CG56" s="30">
        <f>IF(CG$5="",0,IF(CG$5=1,$S56,CF366))</f>
        <v>0</v>
      </c>
      <c r="CH56" s="30">
        <f>IF(CH$5="",0,IF(CH$5=1,$S56,CG366))</f>
        <v>0</v>
      </c>
      <c r="CI56" s="30">
        <f>IF(CI$5="",0,IF(CI$5=1,$S56,CH366))</f>
        <v>0</v>
      </c>
      <c r="CJ56" s="30">
        <f>IF(CJ$5="",0,IF(CJ$5=1,$S56,CI366))</f>
        <v>0</v>
      </c>
      <c r="CK56" s="30">
        <f>IF(CK$5="",0,IF(CK$5=1,$S56,CJ366))</f>
        <v>0</v>
      </c>
      <c r="CL56" s="30">
        <f>IF(CL$5="",0,IF(CL$5=1,$S56,CK366))</f>
        <v>0</v>
      </c>
      <c r="CM56" s="30">
        <f>IF(CM$5="",0,IF(CM$5=1,$S56,CL366))</f>
        <v>0</v>
      </c>
      <c r="CN56" s="30">
        <f>IF(CN$5="",0,IF(CN$5=1,$S56,CM366))</f>
        <v>0</v>
      </c>
      <c r="CO56" s="30">
        <f>IF(CO$5="",0,IF(CO$5=1,$S56,CN366))</f>
        <v>0</v>
      </c>
      <c r="CP56" s="30">
        <f>IF(CP$5="",0,IF(CP$5=1,$S56,CO366))</f>
        <v>0</v>
      </c>
      <c r="CQ56" s="30">
        <f>IF(CQ$5="",0,IF(CQ$5=1,$S56,CP366))</f>
        <v>0</v>
      </c>
      <c r="CR56" s="30">
        <f>IF(CR$5="",0,IF(CR$5=1,$S56,CQ366))</f>
        <v>0</v>
      </c>
      <c r="CS56" s="30">
        <f>IF(CS$5="",0,IF(CS$5=1,$S56,CR366))</f>
        <v>0</v>
      </c>
      <c r="CT56" s="30">
        <f>IF(CT$5="",0,IF(CT$5=1,$S56,CS366))</f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99"/>
        <v>АКТИВЫ</v>
      </c>
      <c r="G57" s="66" t="str">
        <f t="shared" si="100"/>
        <v>Склад ГП</v>
      </c>
      <c r="H57" s="27" t="str">
        <f>BP!$F$28</f>
        <v>Соцсборы</v>
      </c>
      <c r="P57" s="30"/>
      <c r="R57" s="24"/>
      <c r="S57" s="93"/>
      <c r="V57" s="85"/>
      <c r="W57" s="29"/>
      <c r="Z57" s="30">
        <f>IF(Z$5="",0,IF(Z$5=1,$S57,Y367))</f>
        <v>0</v>
      </c>
      <c r="AA57" s="30">
        <f ca="1">IF(AA$5="",0,IF(AA$5=1,$S57,Z367))</f>
        <v>0</v>
      </c>
      <c r="AB57" s="30">
        <f ca="1">IF(AB$5="",0,IF(AB$5=1,$S57,AA367))</f>
        <v>0</v>
      </c>
      <c r="AC57" s="30">
        <f ca="1">IF(AC$5="",0,IF(AC$5=1,$S57,AB367))</f>
        <v>0</v>
      </c>
      <c r="AD57" s="30">
        <f ca="1">IF(AD$5="",0,IF(AD$5=1,$S57,AC367))</f>
        <v>0</v>
      </c>
      <c r="AE57" s="30">
        <f ca="1">IF(AE$5="",0,IF(AE$5=1,$S57,AD367))</f>
        <v>0</v>
      </c>
      <c r="AF57" s="30">
        <f ca="1">IF(AF$5="",0,IF(AF$5=1,$S57,AE367))</f>
        <v>0</v>
      </c>
      <c r="AG57" s="30">
        <f ca="1">IF(AG$5="",0,IF(AG$5=1,$S57,AF367))</f>
        <v>0</v>
      </c>
      <c r="AH57" s="30">
        <f ca="1">IF(AH$5="",0,IF(AH$5=1,$S57,AG367))</f>
        <v>0</v>
      </c>
      <c r="AI57" s="30">
        <f ca="1">IF(AI$5="",0,IF(AI$5=1,$S57,AH367))</f>
        <v>405</v>
      </c>
      <c r="AJ57" s="30">
        <f ca="1">IF(AJ$5="",0,IF(AJ$5=1,$S57,AI367))</f>
        <v>1800</v>
      </c>
      <c r="AK57" s="30">
        <f ca="1">IF(AK$5="",0,IF(AK$5=1,$S57,AJ367))</f>
        <v>3703.5</v>
      </c>
      <c r="AL57" s="30">
        <f ca="1">IF(AL$5="",0,IF(AL$5=1,$S57,AK367))</f>
        <v>5851.125</v>
      </c>
      <c r="AM57" s="30">
        <f ca="1">IF(AM$5="",0,IF(AM$5=1,$S57,AL367))</f>
        <v>7907.625</v>
      </c>
      <c r="AN57" s="30">
        <f ca="1">IF(AN$5="",0,IF(AN$5=1,$S57,AM367))</f>
        <v>10431.112499999999</v>
      </c>
      <c r="AO57" s="30">
        <f ca="1">IF(AO$5="",0,IF(AO$5=1,$S57,AN367))</f>
        <v>15914.475000000002</v>
      </c>
      <c r="AP57" s="30">
        <f ca="1">IF(AP$5="",0,IF(AP$5=1,$S57,AO367))</f>
        <v>25744.500000000004</v>
      </c>
      <c r="AQ57" s="30">
        <f ca="1">IF(AQ$5="",0,IF(AQ$5=1,$S57,AP367))</f>
        <v>40683.262499999997</v>
      </c>
      <c r="AR57" s="30">
        <f ca="1">IF(AR$5="",0,IF(AR$5=1,$S57,AQ367))</f>
        <v>60608.024999999994</v>
      </c>
      <c r="AS57" s="30">
        <f ca="1">IF(AS$5="",0,IF(AS$5=1,$S57,AR367))</f>
        <v>84218.568750000006</v>
      </c>
      <c r="AT57" s="30">
        <f ca="1">IF(AT$5="",0,IF(AT$5=1,$S57,AS367))</f>
        <v>110249.26875</v>
      </c>
      <c r="AU57" s="30">
        <f ca="1">IF(AU$5="",0,IF(AU$5=1,$S57,AT367))</f>
        <v>137691.84375</v>
      </c>
      <c r="AV57" s="30">
        <f ca="1">IF(AV$5="",0,IF(AV$5=1,$S57,AU367))</f>
        <v>165904.93124999999</v>
      </c>
      <c r="AW57" s="30">
        <f ca="1">IF(AW$5="",0,IF(AW$5=1,$S57,AV367))</f>
        <v>194505.35625000001</v>
      </c>
      <c r="AX57" s="30">
        <f ca="1">IF(AX$5="",0,IF(AX$5=1,$S57,AW367))</f>
        <v>223265.25</v>
      </c>
      <c r="AY57" s="30">
        <f ca="1">IF(AY$5="",0,IF(AY$5=1,$S57,AX367))</f>
        <v>252089.4375</v>
      </c>
      <c r="AZ57" s="30">
        <f ca="1">IF(AZ$5="",0,IF(AZ$5=1,$S57,AY367))</f>
        <v>280937.25</v>
      </c>
      <c r="BA57" s="30">
        <f ca="1">IF(BA$5="",0,IF(BA$5=1,$S57,AZ367))</f>
        <v>309791.53125</v>
      </c>
      <c r="BB57" s="30">
        <f ca="1">IF(BB$5="",0,IF(BB$5=1,$S57,BA367))</f>
        <v>338647.5</v>
      </c>
      <c r="BC57" s="30">
        <f ca="1">IF(BC$5="",0,IF(BC$5=1,$S57,BB367))</f>
        <v>367503.75</v>
      </c>
      <c r="BD57" s="30">
        <f ca="1">IF(BD$5="",0,IF(BD$5=1,$S57,BC367))</f>
        <v>396360</v>
      </c>
      <c r="BE57" s="30">
        <f ca="1">IF(BE$5="",0,IF(BE$5=1,$S57,BD367))</f>
        <v>425216.25</v>
      </c>
      <c r="BF57" s="30">
        <f ca="1">IF(BF$5="",0,IF(BF$5=1,$S57,BE367))</f>
        <v>453060</v>
      </c>
      <c r="BG57" s="30">
        <f ca="1">IF(BG$5="",0,IF(BG$5=1,$S57,BF367))</f>
        <v>477416.25</v>
      </c>
      <c r="BH57" s="30">
        <f ca="1">IF(BH$5="",0,IF(BH$5=1,$S57,BG367))</f>
        <v>497013.75</v>
      </c>
      <c r="BI57" s="30">
        <f ca="1">IF(BI$5="",0,IF(BI$5=1,$S57,BH367))</f>
        <v>511242.1875</v>
      </c>
      <c r="BJ57" s="30">
        <f ca="1">IF(BJ$5="",0,IF(BJ$5=1,$S57,BI367))</f>
        <v>520329.375</v>
      </c>
      <c r="BK57" s="30">
        <f ca="1">IF(BK$5="",0,IF(BK$5=1,$S57,BJ367))</f>
        <v>525639.09375</v>
      </c>
      <c r="BL57" s="30">
        <f ca="1">IF(BL$5="",0,IF(BL$5=1,$S57,BK367))</f>
        <v>528490.40625</v>
      </c>
      <c r="BM57" s="30">
        <f ca="1">IF(BM$5="",0,IF(BM$5=1,$S57,BL367))</f>
        <v>529913.53125</v>
      </c>
      <c r="BN57" s="30">
        <f ca="1">IF(BN$5="",0,IF(BN$5=1,$S57,BM367))</f>
        <v>530559.28125</v>
      </c>
      <c r="BO57" s="30">
        <f ca="1">IF(BO$5="",0,IF(BO$5=1,$S57,BN367))</f>
        <v>530815.78125</v>
      </c>
      <c r="BP57" s="30">
        <f ca="1">IF(BP$5="",0,IF(BP$5=1,$S57,BO367))</f>
        <v>530912.25</v>
      </c>
      <c r="BQ57" s="30">
        <f ca="1">IF(BQ$5="",0,IF(BQ$5=1,$S57,BP367))</f>
        <v>530944.3125</v>
      </c>
      <c r="BR57" s="30">
        <f ca="1">IF(BR$5="",0,IF(BR$5=1,$S57,BQ367))</f>
        <v>530952.75</v>
      </c>
      <c r="BS57" s="30">
        <f ca="1">IF(BS$5="",0,IF(BS$5=1,$S57,BR367))</f>
        <v>530954.71875</v>
      </c>
      <c r="BT57" s="30">
        <f ca="1">IF(BT$5="",0,IF(BT$5=1,$S57,BS367))</f>
        <v>530955</v>
      </c>
      <c r="BU57" s="30">
        <f ca="1">IF(BU$5="",0,IF(BU$5=1,$S57,BT367))</f>
        <v>530955</v>
      </c>
      <c r="BV57" s="30">
        <f>IF(BV$5="",0,IF(BV$5=1,$S57,BU367))</f>
        <v>0</v>
      </c>
      <c r="BW57" s="30">
        <f>IF(BW$5="",0,IF(BW$5=1,$S57,BV367))</f>
        <v>0</v>
      </c>
      <c r="BX57" s="30">
        <f>IF(BX$5="",0,IF(BX$5=1,$S57,BW367))</f>
        <v>0</v>
      </c>
      <c r="BY57" s="30">
        <f>IF(BY$5="",0,IF(BY$5=1,$S57,BX367))</f>
        <v>0</v>
      </c>
      <c r="BZ57" s="30">
        <f>IF(BZ$5="",0,IF(BZ$5=1,$S57,BY367))</f>
        <v>0</v>
      </c>
      <c r="CA57" s="30">
        <f>IF(CA$5="",0,IF(CA$5=1,$S57,BZ367))</f>
        <v>0</v>
      </c>
      <c r="CB57" s="30">
        <f>IF(CB$5="",0,IF(CB$5=1,$S57,CA367))</f>
        <v>0</v>
      </c>
      <c r="CC57" s="30">
        <f>IF(CC$5="",0,IF(CC$5=1,$S57,CB367))</f>
        <v>0</v>
      </c>
      <c r="CD57" s="30">
        <f>IF(CD$5="",0,IF(CD$5=1,$S57,CC367))</f>
        <v>0</v>
      </c>
      <c r="CE57" s="30">
        <f>IF(CE$5="",0,IF(CE$5=1,$S57,CD367))</f>
        <v>0</v>
      </c>
      <c r="CF57" s="30">
        <f>IF(CF$5="",0,IF(CF$5=1,$S57,CE367))</f>
        <v>0</v>
      </c>
      <c r="CG57" s="30">
        <f>IF(CG$5="",0,IF(CG$5=1,$S57,CF367))</f>
        <v>0</v>
      </c>
      <c r="CH57" s="30">
        <f>IF(CH$5="",0,IF(CH$5=1,$S57,CG367))</f>
        <v>0</v>
      </c>
      <c r="CI57" s="30">
        <f>IF(CI$5="",0,IF(CI$5=1,$S57,CH367))</f>
        <v>0</v>
      </c>
      <c r="CJ57" s="30">
        <f>IF(CJ$5="",0,IF(CJ$5=1,$S57,CI367))</f>
        <v>0</v>
      </c>
      <c r="CK57" s="30">
        <f>IF(CK$5="",0,IF(CK$5=1,$S57,CJ367))</f>
        <v>0</v>
      </c>
      <c r="CL57" s="30">
        <f>IF(CL$5="",0,IF(CL$5=1,$S57,CK367))</f>
        <v>0</v>
      </c>
      <c r="CM57" s="30">
        <f>IF(CM$5="",0,IF(CM$5=1,$S57,CL367))</f>
        <v>0</v>
      </c>
      <c r="CN57" s="30">
        <f>IF(CN$5="",0,IF(CN$5=1,$S57,CM367))</f>
        <v>0</v>
      </c>
      <c r="CO57" s="30">
        <f>IF(CO$5="",0,IF(CO$5=1,$S57,CN367))</f>
        <v>0</v>
      </c>
      <c r="CP57" s="30">
        <f>IF(CP$5="",0,IF(CP$5=1,$S57,CO367))</f>
        <v>0</v>
      </c>
      <c r="CQ57" s="30">
        <f>IF(CQ$5="",0,IF(CQ$5=1,$S57,CP367))</f>
        <v>0</v>
      </c>
      <c r="CR57" s="30">
        <f>IF(CR$5="",0,IF(CR$5=1,$S57,CQ367))</f>
        <v>0</v>
      </c>
      <c r="CS57" s="30">
        <f>IF(CS$5="",0,IF(CS$5=1,$S57,CR367))</f>
        <v>0</v>
      </c>
      <c r="CT57" s="30">
        <f>IF(CT$5="",0,IF(CT$5=1,$S57,CS367))</f>
        <v>0</v>
      </c>
    </row>
    <row r="58" spans="1:98" s="27" customFormat="1" ht="12" x14ac:dyDescent="0.25">
      <c r="A58" s="26">
        <f>ROW()</f>
        <v>58</v>
      </c>
      <c r="B58" s="82"/>
      <c r="C58" s="142"/>
      <c r="E58" s="24"/>
      <c r="F58" s="66" t="str">
        <f t="shared" si="99"/>
        <v>АКТИВЫ</v>
      </c>
      <c r="G58" s="66" t="str">
        <f t="shared" si="100"/>
        <v>Склад ГП</v>
      </c>
      <c r="H58" s="27" t="str">
        <f>BP!$F$29</f>
        <v>ЭлЭн</v>
      </c>
      <c r="P58" s="30"/>
      <c r="R58" s="24"/>
      <c r="S58" s="93"/>
      <c r="V58" s="85"/>
      <c r="W58" s="29"/>
      <c r="Z58" s="30">
        <f>IF(Z$5="",0,IF(Z$5=1,$S58,Y368))</f>
        <v>0</v>
      </c>
      <c r="AA58" s="30">
        <f ca="1">IF(AA$5="",0,IF(AA$5=1,$S58,Z368))</f>
        <v>0</v>
      </c>
      <c r="AB58" s="30">
        <f ca="1">IF(AB$5="",0,IF(AB$5=1,$S58,AA368))</f>
        <v>0</v>
      </c>
      <c r="AC58" s="30">
        <f ca="1">IF(AC$5="",0,IF(AC$5=1,$S58,AB368))</f>
        <v>0</v>
      </c>
      <c r="AD58" s="30">
        <f ca="1">IF(AD$5="",0,IF(AD$5=1,$S58,AC368))</f>
        <v>0</v>
      </c>
      <c r="AE58" s="30">
        <f ca="1">IF(AE$5="",0,IF(AE$5=1,$S58,AD368))</f>
        <v>0</v>
      </c>
      <c r="AF58" s="30">
        <f ca="1">IF(AF$5="",0,IF(AF$5=1,$S58,AE368))</f>
        <v>0</v>
      </c>
      <c r="AG58" s="30">
        <f ca="1">IF(AG$5="",0,IF(AG$5=1,$S58,AF368))</f>
        <v>0</v>
      </c>
      <c r="AH58" s="30">
        <f ca="1">IF(AH$5="",0,IF(AH$5=1,$S58,AG368))</f>
        <v>0</v>
      </c>
      <c r="AI58" s="30">
        <f ca="1">IF(AI$5="",0,IF(AI$5=1,$S58,AH368))</f>
        <v>138.00000000000003</v>
      </c>
      <c r="AJ58" s="30">
        <f ca="1">IF(AJ$5="",0,IF(AJ$5=1,$S58,AI368))</f>
        <v>613.33333333333348</v>
      </c>
      <c r="AK58" s="30">
        <f ca="1">IF(AK$5="",0,IF(AK$5=1,$S58,AJ368))</f>
        <v>1261.9333333333336</v>
      </c>
      <c r="AL58" s="30">
        <f ca="1">IF(AL$5="",0,IF(AL$5=1,$S58,AK368))</f>
        <v>1993.7166666666672</v>
      </c>
      <c r="AM58" s="30">
        <f ca="1">IF(AM$5="",0,IF(AM$5=1,$S58,AL368))</f>
        <v>2694.4500000000007</v>
      </c>
      <c r="AN58" s="30">
        <f ca="1">IF(AN$5="",0,IF(AN$5=1,$S58,AM368))</f>
        <v>3554.3050000000012</v>
      </c>
      <c r="AO58" s="30">
        <f ca="1">IF(AO$5="",0,IF(AO$5=1,$S58,AN368))</f>
        <v>5422.7100000000009</v>
      </c>
      <c r="AP58" s="30">
        <f ca="1">IF(AP$5="",0,IF(AP$5=1,$S58,AO368))</f>
        <v>8772.2000000000007</v>
      </c>
      <c r="AQ58" s="30">
        <f ca="1">IF(AQ$5="",0,IF(AQ$5=1,$S58,AP368))</f>
        <v>13862.445</v>
      </c>
      <c r="AR58" s="30">
        <f ca="1">IF(AR$5="",0,IF(AR$5=1,$S58,AQ368))</f>
        <v>20651.623333333333</v>
      </c>
      <c r="AS58" s="30">
        <f ca="1">IF(AS$5="",0,IF(AS$5=1,$S58,AR368))</f>
        <v>28696.697500000002</v>
      </c>
      <c r="AT58" s="30">
        <f ca="1">IF(AT$5="",0,IF(AT$5=1,$S58,AS368))</f>
        <v>37566.417500000003</v>
      </c>
      <c r="AU58" s="30">
        <f ca="1">IF(AU$5="",0,IF(AU$5=1,$S58,AT368))</f>
        <v>46917.22083333334</v>
      </c>
      <c r="AV58" s="30">
        <f ca="1">IF(AV$5="",0,IF(AV$5=1,$S58,AU368))</f>
        <v>56530.569166666661</v>
      </c>
      <c r="AW58" s="30">
        <f ca="1">IF(AW$5="",0,IF(AW$5=1,$S58,AV368))</f>
        <v>66275.89916666667</v>
      </c>
      <c r="AX58" s="30">
        <f ca="1">IF(AX$5="",0,IF(AX$5=1,$S58,AW368))</f>
        <v>76075.56666666668</v>
      </c>
      <c r="AY58" s="30">
        <f ca="1">IF(AY$5="",0,IF(AY$5=1,$S58,AX368))</f>
        <v>85897.141666666677</v>
      </c>
      <c r="AZ58" s="30">
        <f ca="1">IF(AZ$5="",0,IF(AZ$5=1,$S58,AY368))</f>
        <v>95726.766666666692</v>
      </c>
      <c r="BA58" s="30">
        <f ca="1">IF(BA$5="",0,IF(BA$5=1,$S58,AZ368))</f>
        <v>105558.59583333335</v>
      </c>
      <c r="BB58" s="30">
        <f ca="1">IF(BB$5="",0,IF(BB$5=1,$S58,BA368))</f>
        <v>115391.00000000001</v>
      </c>
      <c r="BC58" s="30">
        <f ca="1">IF(BC$5="",0,IF(BC$5=1,$S58,BB368))</f>
        <v>125223.50000000003</v>
      </c>
      <c r="BD58" s="30">
        <f ca="1">IF(BD$5="",0,IF(BD$5=1,$S58,BC368))</f>
        <v>135056.00000000003</v>
      </c>
      <c r="BE58" s="30">
        <f ca="1">IF(BE$5="",0,IF(BE$5=1,$S58,BD368))</f>
        <v>144888.50000000003</v>
      </c>
      <c r="BF58" s="30">
        <f ca="1">IF(BF$5="",0,IF(BF$5=1,$S58,BE368))</f>
        <v>154376.00000000006</v>
      </c>
      <c r="BG58" s="30">
        <f ca="1">IF(BG$5="",0,IF(BG$5=1,$S58,BF368))</f>
        <v>162675.16666666674</v>
      </c>
      <c r="BH58" s="30">
        <f ca="1">IF(BH$5="",0,IF(BH$5=1,$S58,BG368))</f>
        <v>169352.83333333343</v>
      </c>
      <c r="BI58" s="30">
        <f ca="1">IF(BI$5="",0,IF(BI$5=1,$S58,BH368))</f>
        <v>174201.04166666674</v>
      </c>
      <c r="BJ58" s="30">
        <f ca="1">IF(BJ$5="",0,IF(BJ$5=1,$S58,BI368))</f>
        <v>177297.41666666674</v>
      </c>
      <c r="BK58" s="30">
        <f ca="1">IF(BK$5="",0,IF(BK$5=1,$S58,BJ368))</f>
        <v>179106.65416666676</v>
      </c>
      <c r="BL58" s="30">
        <f ca="1">IF(BL$5="",0,IF(BL$5=1,$S58,BK368))</f>
        <v>180078.21250000011</v>
      </c>
      <c r="BM58" s="30">
        <f ca="1">IF(BM$5="",0,IF(BM$5=1,$S58,BL368))</f>
        <v>180563.12916666677</v>
      </c>
      <c r="BN58" s="30">
        <f ca="1">IF(BN$5="",0,IF(BN$5=1,$S58,BM368))</f>
        <v>180783.16250000009</v>
      </c>
      <c r="BO58" s="30">
        <f ca="1">IF(BO$5="",0,IF(BO$5=1,$S58,BN368))</f>
        <v>180870.56250000009</v>
      </c>
      <c r="BP58" s="30">
        <f ca="1">IF(BP$5="",0,IF(BP$5=1,$S58,BO368))</f>
        <v>180903.43333333341</v>
      </c>
      <c r="BQ58" s="30">
        <f ca="1">IF(BQ$5="",0,IF(BQ$5=1,$S58,BP368))</f>
        <v>180914.35833333345</v>
      </c>
      <c r="BR58" s="30">
        <f ca="1">IF(BR$5="",0,IF(BR$5=1,$S58,BQ368))</f>
        <v>180917.23333333351</v>
      </c>
      <c r="BS58" s="30">
        <f ca="1">IF(BS$5="",0,IF(BS$5=1,$S58,BR368))</f>
        <v>180917.90416666682</v>
      </c>
      <c r="BT58" s="30">
        <f ca="1">IF(BT$5="",0,IF(BT$5=1,$S58,BS368))</f>
        <v>180918.00000000015</v>
      </c>
      <c r="BU58" s="30">
        <f ca="1">IF(BU$5="",0,IF(BU$5=1,$S58,BT368))</f>
        <v>180918.00000000015</v>
      </c>
      <c r="BV58" s="30">
        <f>IF(BV$5="",0,IF(BV$5=1,$S58,BU368))</f>
        <v>0</v>
      </c>
      <c r="BW58" s="30">
        <f>IF(BW$5="",0,IF(BW$5=1,$S58,BV368))</f>
        <v>0</v>
      </c>
      <c r="BX58" s="30">
        <f>IF(BX$5="",0,IF(BX$5=1,$S58,BW368))</f>
        <v>0</v>
      </c>
      <c r="BY58" s="30">
        <f>IF(BY$5="",0,IF(BY$5=1,$S58,BX368))</f>
        <v>0</v>
      </c>
      <c r="BZ58" s="30">
        <f>IF(BZ$5="",0,IF(BZ$5=1,$S58,BY368))</f>
        <v>0</v>
      </c>
      <c r="CA58" s="30">
        <f>IF(CA$5="",0,IF(CA$5=1,$S58,BZ368))</f>
        <v>0</v>
      </c>
      <c r="CB58" s="30">
        <f>IF(CB$5="",0,IF(CB$5=1,$S58,CA368))</f>
        <v>0</v>
      </c>
      <c r="CC58" s="30">
        <f>IF(CC$5="",0,IF(CC$5=1,$S58,CB368))</f>
        <v>0</v>
      </c>
      <c r="CD58" s="30">
        <f>IF(CD$5="",0,IF(CD$5=1,$S58,CC368))</f>
        <v>0</v>
      </c>
      <c r="CE58" s="30">
        <f>IF(CE$5="",0,IF(CE$5=1,$S58,CD368))</f>
        <v>0</v>
      </c>
      <c r="CF58" s="30">
        <f>IF(CF$5="",0,IF(CF$5=1,$S58,CE368))</f>
        <v>0</v>
      </c>
      <c r="CG58" s="30">
        <f>IF(CG$5="",0,IF(CG$5=1,$S58,CF368))</f>
        <v>0</v>
      </c>
      <c r="CH58" s="30">
        <f>IF(CH$5="",0,IF(CH$5=1,$S58,CG368))</f>
        <v>0</v>
      </c>
      <c r="CI58" s="30">
        <f>IF(CI$5="",0,IF(CI$5=1,$S58,CH368))</f>
        <v>0</v>
      </c>
      <c r="CJ58" s="30">
        <f>IF(CJ$5="",0,IF(CJ$5=1,$S58,CI368))</f>
        <v>0</v>
      </c>
      <c r="CK58" s="30">
        <f>IF(CK$5="",0,IF(CK$5=1,$S58,CJ368))</f>
        <v>0</v>
      </c>
      <c r="CL58" s="30">
        <f>IF(CL$5="",0,IF(CL$5=1,$S58,CK368))</f>
        <v>0</v>
      </c>
      <c r="CM58" s="30">
        <f>IF(CM$5="",0,IF(CM$5=1,$S58,CL368))</f>
        <v>0</v>
      </c>
      <c r="CN58" s="30">
        <f>IF(CN$5="",0,IF(CN$5=1,$S58,CM368))</f>
        <v>0</v>
      </c>
      <c r="CO58" s="30">
        <f>IF(CO$5="",0,IF(CO$5=1,$S58,CN368))</f>
        <v>0</v>
      </c>
      <c r="CP58" s="30">
        <f>IF(CP$5="",0,IF(CP$5=1,$S58,CO368))</f>
        <v>0</v>
      </c>
      <c r="CQ58" s="30">
        <f>IF(CQ$5="",0,IF(CQ$5=1,$S58,CP368))</f>
        <v>0</v>
      </c>
      <c r="CR58" s="30">
        <f>IF(CR$5="",0,IF(CR$5=1,$S58,CQ368))</f>
        <v>0</v>
      </c>
      <c r="CS58" s="30">
        <f>IF(CS$5="",0,IF(CS$5=1,$S58,CR368))</f>
        <v>0</v>
      </c>
      <c r="CT58" s="30">
        <f>IF(CT$5="",0,IF(CT$5=1,$S58,CS368))</f>
        <v>0</v>
      </c>
    </row>
    <row r="59" spans="1:98" s="2" customFormat="1" ht="12" x14ac:dyDescent="0.25">
      <c r="A59" s="11">
        <f>ROW()</f>
        <v>59</v>
      </c>
      <c r="B59" s="100"/>
      <c r="C59" s="142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$F$319</f>
        <v>АКТИВЫ</v>
      </c>
      <c r="G60" s="6" t="str">
        <f>G370</f>
        <v>Деб.задолженность Учр. по опл УК</v>
      </c>
      <c r="S60" s="93"/>
      <c r="T60" s="27"/>
      <c r="U60" s="27"/>
      <c r="V60" s="85"/>
      <c r="W60" s="29"/>
      <c r="X60" s="27"/>
      <c r="Y60" s="27"/>
      <c r="Z60" s="30">
        <f>IF(Z$5="",0,IF(Z$5=1,$S60,Y370))</f>
        <v>0</v>
      </c>
      <c r="AA60" s="30">
        <f>IF(AA$5="",0,IF(AA$5=1,$S60,Z370))</f>
        <v>1000000</v>
      </c>
      <c r="AB60" s="30">
        <f>IF(AB$5="",0,IF(AB$5=1,$S60,AA370))</f>
        <v>1000000</v>
      </c>
      <c r="AC60" s="30">
        <f>IF(AC$5="",0,IF(AC$5=1,$S60,AB370))</f>
        <v>1000000</v>
      </c>
      <c r="AD60" s="30">
        <f>IF(AD$5="",0,IF(AD$5=1,$S60,AC370))</f>
        <v>1000000</v>
      </c>
      <c r="AE60" s="30">
        <f>IF(AE$5="",0,IF(AE$5=1,$S60,AD370))</f>
        <v>1000000</v>
      </c>
      <c r="AF60" s="30">
        <f>IF(AF$5="",0,IF(AF$5=1,$S60,AE370))</f>
        <v>1000000</v>
      </c>
      <c r="AG60" s="30">
        <f>IF(AG$5="",0,IF(AG$5=1,$S60,AF370))</f>
        <v>1000000</v>
      </c>
      <c r="AH60" s="30">
        <f>IF(AH$5="",0,IF(AH$5=1,$S60,AG370))</f>
        <v>1000000</v>
      </c>
      <c r="AI60" s="30">
        <f>IF(AI$5="",0,IF(AI$5=1,$S60,AH370))</f>
        <v>1000000</v>
      </c>
      <c r="AJ60" s="30">
        <f>IF(AJ$5="",0,IF(AJ$5=1,$S60,AI370))</f>
        <v>1000000</v>
      </c>
      <c r="AK60" s="30">
        <f>IF(AK$5="",0,IF(AK$5=1,$S60,AJ370))</f>
        <v>1000000</v>
      </c>
      <c r="AL60" s="30">
        <f>IF(AL$5="",0,IF(AL$5=1,$S60,AK370))</f>
        <v>1000000</v>
      </c>
      <c r="AM60" s="30">
        <f>IF(AM$5="",0,IF(AM$5=1,$S60,AL370))</f>
        <v>1000000</v>
      </c>
      <c r="AN60" s="30">
        <f>IF(AN$5="",0,IF(AN$5=1,$S60,AM370))</f>
        <v>1000000</v>
      </c>
      <c r="AO60" s="30">
        <f>IF(AO$5="",0,IF(AO$5=1,$S60,AN370))</f>
        <v>1000000</v>
      </c>
      <c r="AP60" s="30">
        <f>IF(AP$5="",0,IF(AP$5=1,$S60,AO370))</f>
        <v>1000000</v>
      </c>
      <c r="AQ60" s="30">
        <f>IF(AQ$5="",0,IF(AQ$5=1,$S60,AP370))</f>
        <v>1000000</v>
      </c>
      <c r="AR60" s="30">
        <f>IF(AR$5="",0,IF(AR$5=1,$S60,AQ370))</f>
        <v>1000000</v>
      </c>
      <c r="AS60" s="30">
        <f>IF(AS$5="",0,IF(AS$5=1,$S60,AR370))</f>
        <v>1000000</v>
      </c>
      <c r="AT60" s="30">
        <f>IF(AT$5="",0,IF(AT$5=1,$S60,AS370))</f>
        <v>1000000</v>
      </c>
      <c r="AU60" s="30">
        <f>IF(AU$5="",0,IF(AU$5=1,$S60,AT370))</f>
        <v>1000000</v>
      </c>
      <c r="AV60" s="30">
        <f>IF(AV$5="",0,IF(AV$5=1,$S60,AU370))</f>
        <v>1000000</v>
      </c>
      <c r="AW60" s="30">
        <f>IF(AW$5="",0,IF(AW$5=1,$S60,AV370))</f>
        <v>1000000</v>
      </c>
      <c r="AX60" s="30">
        <f>IF(AX$5="",0,IF(AX$5=1,$S60,AW370))</f>
        <v>1000000</v>
      </c>
      <c r="AY60" s="30">
        <f>IF(AY$5="",0,IF(AY$5=1,$S60,AX370))</f>
        <v>1000000</v>
      </c>
      <c r="AZ60" s="30">
        <f>IF(AZ$5="",0,IF(AZ$5=1,$S60,AY370))</f>
        <v>1000000</v>
      </c>
      <c r="BA60" s="30">
        <f>IF(BA$5="",0,IF(BA$5=1,$S60,AZ370))</f>
        <v>1000000</v>
      </c>
      <c r="BB60" s="30">
        <f>IF(BB$5="",0,IF(BB$5=1,$S60,BA370))</f>
        <v>1000000</v>
      </c>
      <c r="BC60" s="30">
        <f>IF(BC$5="",0,IF(BC$5=1,$S60,BB370))</f>
        <v>1000000</v>
      </c>
      <c r="BD60" s="30">
        <f>IF(BD$5="",0,IF(BD$5=1,$S60,BC370))</f>
        <v>1000000</v>
      </c>
      <c r="BE60" s="30">
        <f>IF(BE$5="",0,IF(BE$5=1,$S60,BD370))</f>
        <v>1000000</v>
      </c>
      <c r="BF60" s="30">
        <f>IF(BF$5="",0,IF(BF$5=1,$S60,BE370))</f>
        <v>1000000</v>
      </c>
      <c r="BG60" s="30">
        <f>IF(BG$5="",0,IF(BG$5=1,$S60,BF370))</f>
        <v>1000000</v>
      </c>
      <c r="BH60" s="30">
        <f>IF(BH$5="",0,IF(BH$5=1,$S60,BG370))</f>
        <v>1000000</v>
      </c>
      <c r="BI60" s="30">
        <f>IF(BI$5="",0,IF(BI$5=1,$S60,BH370))</f>
        <v>1000000</v>
      </c>
      <c r="BJ60" s="30">
        <f>IF(BJ$5="",0,IF(BJ$5=1,$S60,BI370))</f>
        <v>1000000</v>
      </c>
      <c r="BK60" s="30">
        <f>IF(BK$5="",0,IF(BK$5=1,$S60,BJ370))</f>
        <v>1000000</v>
      </c>
      <c r="BL60" s="30">
        <f>IF(BL$5="",0,IF(BL$5=1,$S60,BK370))</f>
        <v>1000000</v>
      </c>
      <c r="BM60" s="30">
        <f>IF(BM$5="",0,IF(BM$5=1,$S60,BL370))</f>
        <v>1000000</v>
      </c>
      <c r="BN60" s="30">
        <f>IF(BN$5="",0,IF(BN$5=1,$S60,BM370))</f>
        <v>1000000</v>
      </c>
      <c r="BO60" s="30">
        <f>IF(BO$5="",0,IF(BO$5=1,$S60,BN370))</f>
        <v>1000000</v>
      </c>
      <c r="BP60" s="30">
        <f>IF(BP$5="",0,IF(BP$5=1,$S60,BO370))</f>
        <v>1000000</v>
      </c>
      <c r="BQ60" s="30">
        <f>IF(BQ$5="",0,IF(BQ$5=1,$S60,BP370))</f>
        <v>1000000</v>
      </c>
      <c r="BR60" s="30">
        <f>IF(BR$5="",0,IF(BR$5=1,$S60,BQ370))</f>
        <v>1000000</v>
      </c>
      <c r="BS60" s="30">
        <f>IF(BS$5="",0,IF(BS$5=1,$S60,BR370))</f>
        <v>1000000</v>
      </c>
      <c r="BT60" s="30">
        <f>IF(BT$5="",0,IF(BT$5=1,$S60,BS370))</f>
        <v>1000000</v>
      </c>
      <c r="BU60" s="30">
        <f>IF(BU$5="",0,IF(BU$5=1,$S60,BT370))</f>
        <v>1000000</v>
      </c>
      <c r="BV60" s="30">
        <f>IF(BV$5="",0,IF(BV$5=1,$S60,BU370))</f>
        <v>0</v>
      </c>
      <c r="BW60" s="30">
        <f>IF(BW$5="",0,IF(BW$5=1,$S60,BV370))</f>
        <v>0</v>
      </c>
      <c r="BX60" s="30">
        <f>IF(BX$5="",0,IF(BX$5=1,$S60,BW370))</f>
        <v>0</v>
      </c>
      <c r="BY60" s="30">
        <f>IF(BY$5="",0,IF(BY$5=1,$S60,BX370))</f>
        <v>0</v>
      </c>
      <c r="BZ60" s="30">
        <f>IF(BZ$5="",0,IF(BZ$5=1,$S60,BY370))</f>
        <v>0</v>
      </c>
      <c r="CA60" s="30">
        <f>IF(CA$5="",0,IF(CA$5=1,$S60,BZ370))</f>
        <v>0</v>
      </c>
      <c r="CB60" s="30">
        <f>IF(CB$5="",0,IF(CB$5=1,$S60,CA370))</f>
        <v>0</v>
      </c>
      <c r="CC60" s="30">
        <f>IF(CC$5="",0,IF(CC$5=1,$S60,CB370))</f>
        <v>0</v>
      </c>
      <c r="CD60" s="30">
        <f>IF(CD$5="",0,IF(CD$5=1,$S60,CC370))</f>
        <v>0</v>
      </c>
      <c r="CE60" s="30">
        <f>IF(CE$5="",0,IF(CE$5=1,$S60,CD370))</f>
        <v>0</v>
      </c>
      <c r="CF60" s="30">
        <f>IF(CF$5="",0,IF(CF$5=1,$S60,CE370))</f>
        <v>0</v>
      </c>
      <c r="CG60" s="30">
        <f>IF(CG$5="",0,IF(CG$5=1,$S60,CF370))</f>
        <v>0</v>
      </c>
      <c r="CH60" s="30">
        <f>IF(CH$5="",0,IF(CH$5=1,$S60,CG370))</f>
        <v>0</v>
      </c>
      <c r="CI60" s="30">
        <f>IF(CI$5="",0,IF(CI$5=1,$S60,CH370))</f>
        <v>0</v>
      </c>
      <c r="CJ60" s="30">
        <f>IF(CJ$5="",0,IF(CJ$5=1,$S60,CI370))</f>
        <v>0</v>
      </c>
      <c r="CK60" s="30">
        <f>IF(CK$5="",0,IF(CK$5=1,$S60,CJ370))</f>
        <v>0</v>
      </c>
      <c r="CL60" s="30">
        <f>IF(CL$5="",0,IF(CL$5=1,$S60,CK370))</f>
        <v>0</v>
      </c>
      <c r="CM60" s="30">
        <f>IF(CM$5="",0,IF(CM$5=1,$S60,CL370))</f>
        <v>0</v>
      </c>
      <c r="CN60" s="30">
        <f>IF(CN$5="",0,IF(CN$5=1,$S60,CM370))</f>
        <v>0</v>
      </c>
      <c r="CO60" s="30">
        <f>IF(CO$5="",0,IF(CO$5=1,$S60,CN370))</f>
        <v>0</v>
      </c>
      <c r="CP60" s="30">
        <f>IF(CP$5="",0,IF(CP$5=1,$S60,CO370))</f>
        <v>0</v>
      </c>
      <c r="CQ60" s="30">
        <f>IF(CQ$5="",0,IF(CQ$5=1,$S60,CP370))</f>
        <v>0</v>
      </c>
      <c r="CR60" s="30">
        <f>IF(CR$5="",0,IF(CR$5=1,$S60,CQ370))</f>
        <v>0</v>
      </c>
      <c r="CS60" s="30">
        <f>IF(CS$5="",0,IF(CS$5=1,$S60,CR370))</f>
        <v>0</v>
      </c>
      <c r="CT60" s="30">
        <f>IF(CT$5="",0,IF(CT$5=1,$S60,CS370))</f>
        <v>0</v>
      </c>
    </row>
    <row r="61" spans="1:98" x14ac:dyDescent="0.3">
      <c r="A61" s="11">
        <f>ROW()</f>
        <v>61</v>
      </c>
      <c r="F61" s="66" t="str">
        <f>$F$319</f>
        <v>АКТИВЫ</v>
      </c>
      <c r="G61" s="6" t="str">
        <f>G371</f>
        <v>Дебиторская задолженность</v>
      </c>
      <c r="S61" s="93"/>
      <c r="T61" s="27"/>
      <c r="U61" s="27"/>
      <c r="V61" s="85"/>
      <c r="W61" s="29"/>
      <c r="X61" s="27"/>
      <c r="Y61" s="27"/>
      <c r="Z61" s="30">
        <f>IF(Z$5="",0,IF(Z$5=1,$S61,Y371))</f>
        <v>0</v>
      </c>
      <c r="AA61" s="30">
        <f ca="1">IF(AA$5="",0,IF(AA$5=1,$S61,Z371))</f>
        <v>0</v>
      </c>
      <c r="AB61" s="30">
        <f ca="1">IF(AB$5="",0,IF(AB$5=1,$S61,AA371))</f>
        <v>0</v>
      </c>
      <c r="AC61" s="30">
        <f ca="1">IF(AC$5="",0,IF(AC$5=1,$S61,AB371))</f>
        <v>0</v>
      </c>
      <c r="AD61" s="30">
        <f ca="1">IF(AD$5="",0,IF(AD$5=1,$S61,AC371))</f>
        <v>0</v>
      </c>
      <c r="AE61" s="30">
        <f ca="1">IF(AE$5="",0,IF(AE$5=1,$S61,AD371))</f>
        <v>0</v>
      </c>
      <c r="AF61" s="30">
        <f ca="1">IF(AF$5="",0,IF(AF$5=1,$S61,AE371))</f>
        <v>0</v>
      </c>
      <c r="AG61" s="30">
        <f ca="1">IF(AG$5="",0,IF(AG$5=1,$S61,AF371))</f>
        <v>0</v>
      </c>
      <c r="AH61" s="30">
        <f ca="1">IF(AH$5="",0,IF(AH$5=1,$S61,AG371))</f>
        <v>0</v>
      </c>
      <c r="AI61" s="30">
        <f ca="1">IF(AI$5="",0,IF(AI$5=1,$S61,AH371))</f>
        <v>6292.2000000000007</v>
      </c>
      <c r="AJ61" s="30">
        <f ca="1">IF(AJ$5="",0,IF(AJ$5=1,$S61,AI371))</f>
        <v>54532.400000000009</v>
      </c>
      <c r="AK61" s="30">
        <f ca="1">IF(AK$5="",0,IF(AK$5=1,$S61,AJ371))</f>
        <v>173245.24</v>
      </c>
      <c r="AL61" s="30">
        <f ca="1">IF(AL$5="",0,IF(AL$5=1,$S61,AK371))</f>
        <v>322737.42500000005</v>
      </c>
      <c r="AM61" s="30">
        <f ca="1">IF(AM$5="",0,IF(AM$5=1,$S61,AL371))</f>
        <v>482559.30500000005</v>
      </c>
      <c r="AN61" s="30">
        <f ca="1">IF(AN$5="",0,IF(AN$5=1,$S61,AM371))</f>
        <v>641972.19199999992</v>
      </c>
      <c r="AO61" s="30">
        <f ca="1">IF(AO$5="",0,IF(AO$5=1,$S61,AN371))</f>
        <v>878700.48649999988</v>
      </c>
      <c r="AP61" s="30">
        <f ca="1">IF(AP$5="",0,IF(AP$5=1,$S61,AO371))</f>
        <v>1374643.8252500002</v>
      </c>
      <c r="AQ61" s="30">
        <f ca="1">IF(AQ$5="",0,IF(AQ$5=1,$S61,AP371))</f>
        <v>2217090.75275</v>
      </c>
      <c r="AR61" s="30">
        <f ca="1">IF(AR$5="",0,IF(AR$5=1,$S61,AQ371))</f>
        <v>3442532.35855</v>
      </c>
      <c r="AS61" s="30">
        <f ca="1">IF(AS$5="",0,IF(AS$5=1,$S61,AR371))</f>
        <v>5017312.7135499986</v>
      </c>
      <c r="AT61" s="30">
        <f ca="1">IF(AT$5="",0,IF(AT$5=1,$S61,AS371))</f>
        <v>6837499.8798999991</v>
      </c>
      <c r="AU61" s="30">
        <f ca="1">IF(AU$5="",0,IF(AU$5=1,$S61,AT371))</f>
        <v>8812596.5532749984</v>
      </c>
      <c r="AV61" s="30">
        <f ca="1">IF(AV$5="",0,IF(AV$5=1,$S61,AU371))</f>
        <v>10875789.794499997</v>
      </c>
      <c r="AW61" s="30">
        <f ca="1">IF(AW$5="",0,IF(AW$5=1,$S61,AV371))</f>
        <v>12986207.569774996</v>
      </c>
      <c r="AX61" s="30">
        <f ca="1">IF(AX$5="",0,IF(AX$5=1,$S61,AW371))</f>
        <v>15119467.604099996</v>
      </c>
      <c r="AY61" s="30">
        <f ca="1">IF(AY$5="",0,IF(AY$5=1,$S61,AX371))</f>
        <v>17261676.719874997</v>
      </c>
      <c r="AZ61" s="30">
        <f ca="1">IF(AZ$5="",0,IF(AZ$5=1,$S61,AY371))</f>
        <v>19407440.142124996</v>
      </c>
      <c r="BA61" s="30">
        <f ca="1">IF(BA$5="",0,IF(BA$5=1,$S61,AZ371))</f>
        <v>21554482.978374999</v>
      </c>
      <c r="BB61" s="30">
        <f ca="1">IF(BB$5="",0,IF(BB$5=1,$S61,BA371))</f>
        <v>23701845.668124996</v>
      </c>
      <c r="BC61" s="30">
        <f ca="1">IF(BC$5="",0,IF(BC$5=1,$S61,BB371))</f>
        <v>25849283.077750001</v>
      </c>
      <c r="BD61" s="30">
        <f ca="1">IF(BD$5="",0,IF(BD$5=1,$S61,BC371))</f>
        <v>27996732.285250004</v>
      </c>
      <c r="BE61" s="30">
        <f ca="1">IF(BE$5="",0,IF(BE$5=1,$S61,BD371))</f>
        <v>30144181.49275</v>
      </c>
      <c r="BF61" s="30">
        <f ca="1">IF(BF$5="",0,IF(BF$5=1,$S61,BE371))</f>
        <v>32275900.200250003</v>
      </c>
      <c r="BG61" s="30">
        <f ca="1">IF(BG$5="",0,IF(BG$5=1,$S61,BF371))</f>
        <v>34287018.407749996</v>
      </c>
      <c r="BH61" s="30">
        <f ca="1">IF(BH$5="",0,IF(BH$5=1,$S61,BG371))</f>
        <v>36001354.515250012</v>
      </c>
      <c r="BI61" s="30">
        <f ca="1">IF(BI$5="",0,IF(BI$5=1,$S61,BH371))</f>
        <v>37341960.160250001</v>
      </c>
      <c r="BJ61" s="30">
        <f ca="1">IF(BJ$5="",0,IF(BJ$5=1,$S61,BI371))</f>
        <v>38283011.105250008</v>
      </c>
      <c r="BK61" s="30">
        <f ca="1">IF(BK$5="",0,IF(BK$5=1,$S61,BJ371))</f>
        <v>38864856.082750022</v>
      </c>
      <c r="BL61" s="30">
        <f ca="1">IF(BL$5="",0,IF(BL$5=1,$S61,BK371))</f>
        <v>39195707.824000016</v>
      </c>
      <c r="BM61" s="30">
        <f ca="1">IF(BM$5="",0,IF(BM$5=1,$S61,BL371))</f>
        <v>39369483.968375005</v>
      </c>
      <c r="BN61" s="30">
        <f ca="1">IF(BN$5="",0,IF(BN$5=1,$S61,BM371))</f>
        <v>39454251.70025</v>
      </c>
      <c r="BO61" s="30">
        <f ca="1">IF(BO$5="",0,IF(BO$5=1,$S61,BN371))</f>
        <v>39491411.07387501</v>
      </c>
      <c r="BP61" s="30">
        <f ca="1">IF(BP$5="",0,IF(BP$5=1,$S61,BO371))</f>
        <v>39505630.134999998</v>
      </c>
      <c r="BQ61" s="30">
        <f ca="1">IF(BQ$5="",0,IF(BQ$5=1,$S61,BP371))</f>
        <v>39510874.945875011</v>
      </c>
      <c r="BR61" s="30">
        <f ca="1">IF(BR$5="",0,IF(BR$5=1,$S61,BQ371))</f>
        <v>39512560.731125012</v>
      </c>
      <c r="BS61" s="30">
        <f ca="1">IF(BS$5="",0,IF(BS$5=1,$S61,BR371))</f>
        <v>39512967.102375016</v>
      </c>
      <c r="BT61" s="30">
        <f ca="1">IF(BT$5="",0,IF(BT$5=1,$S61,BS371))</f>
        <v>39513053.620125018</v>
      </c>
      <c r="BU61" s="30">
        <f ca="1">IF(BU$5="",0,IF(BU$5=1,$S61,BT371))</f>
        <v>39513065.418000028</v>
      </c>
      <c r="BV61" s="30">
        <f>IF(BV$5="",0,IF(BV$5=1,$S61,BU371))</f>
        <v>0</v>
      </c>
      <c r="BW61" s="30">
        <f>IF(BW$5="",0,IF(BW$5=1,$S61,BV371))</f>
        <v>0</v>
      </c>
      <c r="BX61" s="30">
        <f>IF(BX$5="",0,IF(BX$5=1,$S61,BW371))</f>
        <v>0</v>
      </c>
      <c r="BY61" s="30">
        <f>IF(BY$5="",0,IF(BY$5=1,$S61,BX371))</f>
        <v>0</v>
      </c>
      <c r="BZ61" s="30">
        <f>IF(BZ$5="",0,IF(BZ$5=1,$S61,BY371))</f>
        <v>0</v>
      </c>
      <c r="CA61" s="30">
        <f>IF(CA$5="",0,IF(CA$5=1,$S61,BZ371))</f>
        <v>0</v>
      </c>
      <c r="CB61" s="30">
        <f>IF(CB$5="",0,IF(CB$5=1,$S61,CA371))</f>
        <v>0</v>
      </c>
      <c r="CC61" s="30">
        <f>IF(CC$5="",0,IF(CC$5=1,$S61,CB371))</f>
        <v>0</v>
      </c>
      <c r="CD61" s="30">
        <f>IF(CD$5="",0,IF(CD$5=1,$S61,CC371))</f>
        <v>0</v>
      </c>
      <c r="CE61" s="30">
        <f>IF(CE$5="",0,IF(CE$5=1,$S61,CD371))</f>
        <v>0</v>
      </c>
      <c r="CF61" s="30">
        <f>IF(CF$5="",0,IF(CF$5=1,$S61,CE371))</f>
        <v>0</v>
      </c>
      <c r="CG61" s="30">
        <f>IF(CG$5="",0,IF(CG$5=1,$S61,CF371))</f>
        <v>0</v>
      </c>
      <c r="CH61" s="30">
        <f>IF(CH$5="",0,IF(CH$5=1,$S61,CG371))</f>
        <v>0</v>
      </c>
      <c r="CI61" s="30">
        <f>IF(CI$5="",0,IF(CI$5=1,$S61,CH371))</f>
        <v>0</v>
      </c>
      <c r="CJ61" s="30">
        <f>IF(CJ$5="",0,IF(CJ$5=1,$S61,CI371))</f>
        <v>0</v>
      </c>
      <c r="CK61" s="30">
        <f>IF(CK$5="",0,IF(CK$5=1,$S61,CJ371))</f>
        <v>0</v>
      </c>
      <c r="CL61" s="30">
        <f>IF(CL$5="",0,IF(CL$5=1,$S61,CK371))</f>
        <v>0</v>
      </c>
      <c r="CM61" s="30">
        <f>IF(CM$5="",0,IF(CM$5=1,$S61,CL371))</f>
        <v>0</v>
      </c>
      <c r="CN61" s="30">
        <f>IF(CN$5="",0,IF(CN$5=1,$S61,CM371))</f>
        <v>0</v>
      </c>
      <c r="CO61" s="30">
        <f>IF(CO$5="",0,IF(CO$5=1,$S61,CN371))</f>
        <v>0</v>
      </c>
      <c r="CP61" s="30">
        <f>IF(CP$5="",0,IF(CP$5=1,$S61,CO371))</f>
        <v>0</v>
      </c>
      <c r="CQ61" s="30">
        <f>IF(CQ$5="",0,IF(CQ$5=1,$S61,CP371))</f>
        <v>0</v>
      </c>
      <c r="CR61" s="30">
        <f>IF(CR$5="",0,IF(CR$5=1,$S61,CQ371))</f>
        <v>0</v>
      </c>
      <c r="CS61" s="30">
        <f>IF(CS$5="",0,IF(CS$5=1,$S61,CR371))</f>
        <v>0</v>
      </c>
      <c r="CT61" s="30">
        <f>IF(CT$5="",0,IF(CT$5=1,$S61,CS371))</f>
        <v>0</v>
      </c>
    </row>
    <row r="62" spans="1:98" x14ac:dyDescent="0.3">
      <c r="A62" s="11">
        <f>ROW()</f>
        <v>62</v>
      </c>
      <c r="F62" s="66" t="str">
        <f>$F$319</f>
        <v>АКТИВЫ</v>
      </c>
      <c r="G62" s="6" t="str">
        <f>G372</f>
        <v>НДС начисленный</v>
      </c>
      <c r="S62" s="93"/>
      <c r="T62" s="27"/>
      <c r="U62" s="27"/>
      <c r="V62" s="85"/>
      <c r="W62" s="29"/>
      <c r="X62" s="27"/>
      <c r="Y62" s="27"/>
      <c r="Z62" s="30">
        <f>IF(Z$5="",0,IF(Z$5=1,$S62,Y372))</f>
        <v>0</v>
      </c>
      <c r="AA62" s="30">
        <f ca="1">IF(AA$5="",0,IF(AA$5=1,$S62,Z372))</f>
        <v>-91212.121212121216</v>
      </c>
      <c r="AB62" s="30">
        <f ca="1">IF(AB$5="",0,IF(AB$5=1,$S62,AA372))</f>
        <v>-200757.57575757577</v>
      </c>
      <c r="AC62" s="30">
        <f ca="1">IF(AC$5="",0,IF(AC$5=1,$S62,AB372))</f>
        <v>-353636.36363636365</v>
      </c>
      <c r="AD62" s="30">
        <f ca="1">IF(AD$5="",0,IF(AD$5=1,$S62,AC372))</f>
        <v>-533961.81818181823</v>
      </c>
      <c r="AE62" s="30">
        <f ca="1">IF(AE$5="",0,IF(AE$5=1,$S62,AD372))</f>
        <v>-742008.7393939395</v>
      </c>
      <c r="AF62" s="30">
        <f ca="1">IF(AF$5="",0,IF(AF$5=1,$S62,AE372))</f>
        <v>-970362.72727272741</v>
      </c>
      <c r="AG62" s="30">
        <f ca="1">IF(AG$5="",0,IF(AG$5=1,$S62,AF372))</f>
        <v>-1202530.9084848487</v>
      </c>
      <c r="AH62" s="30">
        <f ca="1">IF(AH$5="",0,IF(AH$5=1,$S62,AG372))</f>
        <v>-1438238.6663636365</v>
      </c>
      <c r="AI62" s="30">
        <f ca="1">IF(AI$5="",0,IF(AI$5=1,$S62,AH372))</f>
        <v>-1677410.7139393941</v>
      </c>
      <c r="AJ62" s="30">
        <f ca="1">IF(AJ$5="",0,IF(AJ$5=1,$S62,AI372))</f>
        <v>-1919489.0549696973</v>
      </c>
      <c r="AK62" s="30">
        <f ca="1">IF(AK$5="",0,IF(AK$5=1,$S62,AJ372))</f>
        <v>-2162252.9253939395</v>
      </c>
      <c r="AL62" s="30">
        <f ca="1">IF(AL$5="",0,IF(AL$5=1,$S62,AK372))</f>
        <v>-2410196.1574242427</v>
      </c>
      <c r="AM62" s="30">
        <f ca="1">IF(AM$5="",0,IF(AM$5=1,$S62,AL372))</f>
        <v>-2670377.2800909095</v>
      </c>
      <c r="AN62" s="30">
        <f ca="1">IF(AN$5="",0,IF(AN$5=1,$S62,AM372))</f>
        <v>-2948891.5360303032</v>
      </c>
      <c r="AO62" s="30">
        <f ca="1">IF(AO$5="",0,IF(AO$5=1,$S62,AN372))</f>
        <v>-3237628.3915606062</v>
      </c>
      <c r="AP62" s="30">
        <f ca="1">IF(AP$5="",0,IF(AP$5=1,$S62,AO372))</f>
        <v>-3499341.2056439398</v>
      </c>
      <c r="AQ62" s="30">
        <f ca="1">IF(AQ$5="",0,IF(AQ$5=1,$S62,AP372))</f>
        <v>-3682619.1505303034</v>
      </c>
      <c r="AR62" s="30">
        <f ca="1">IF(AR$5="",0,IF(AR$5=1,$S62,AQ372))</f>
        <v>-3729965.5825075759</v>
      </c>
      <c r="AS62" s="30">
        <f ca="1">IF(AS$5="",0,IF(AS$5=1,$S62,AR372))</f>
        <v>-3588646.1900606062</v>
      </c>
      <c r="AT62" s="30">
        <f ca="1">IF(AT$5="",0,IF(AT$5=1,$S62,AS372))</f>
        <v>-3221547.8509848486</v>
      </c>
      <c r="AU62" s="30">
        <f ca="1">IF(AU$5="",0,IF(AU$5=1,$S62,AT372))</f>
        <v>-2605229.7618522728</v>
      </c>
      <c r="AV62" s="30">
        <f ca="1">IF(AV$5="",0,IF(AV$5=1,$S62,AU372))</f>
        <v>-1726351.4861704542</v>
      </c>
      <c r="AW62" s="30">
        <f ca="1">IF(AW$5="",0,IF(AW$5=1,$S62,AV372))</f>
        <v>-577758.48150757514</v>
      </c>
      <c r="AX62" s="30">
        <f ca="1">IF(AX$5="",0,IF(AX$5=1,$S62,AW372))</f>
        <v>844009.8554772737</v>
      </c>
      <c r="AY62" s="30">
        <f ca="1">IF(AY$5="",0,IF(AY$5=1,$S62,AX372))</f>
        <v>2540309.3312159106</v>
      </c>
      <c r="AZ62" s="30">
        <f ca="1">IF(AZ$5="",0,IF(AZ$5=1,$S62,AY372))</f>
        <v>4511678.4769924255</v>
      </c>
      <c r="BA62" s="30">
        <f ca="1">IF(BA$5="",0,IF(BA$5=1,$S62,AZ372))</f>
        <v>6760261.1434128806</v>
      </c>
      <c r="BB62" s="30">
        <f ca="1">IF(BB$5="",0,IF(BB$5=1,$S62,BA372))</f>
        <v>9292909.4597954564</v>
      </c>
      <c r="BC62" s="30">
        <f ca="1">IF(BC$5="",0,IF(BC$5=1,$S62,BB372))</f>
        <v>12118735.747333337</v>
      </c>
      <c r="BD62" s="30">
        <f ca="1">IF(BD$5="",0,IF(BD$5=1,$S62,BC372))</f>
        <v>15247277.276916672</v>
      </c>
      <c r="BE62" s="30">
        <f ca="1">IF(BE$5="",0,IF(BE$5=1,$S62,BD372))</f>
        <v>18687382.990212128</v>
      </c>
      <c r="BF62" s="30">
        <f ca="1">IF(BF$5="",0,IF(BF$5=1,$S62,BE372))</f>
        <v>22442838.611462127</v>
      </c>
      <c r="BG62" s="30">
        <f ca="1">IF(BG$5="",0,IF(BG$5=1,$S62,BF372))</f>
        <v>26499025.707636371</v>
      </c>
      <c r="BH62" s="30">
        <f ca="1">IF(BH$5="",0,IF(BH$5=1,$S62,BG372))</f>
        <v>30813021.43555304</v>
      </c>
      <c r="BI62" s="30">
        <f ca="1">IF(BI$5="",0,IF(BI$5=1,$S62,BH372))</f>
        <v>35329298.824227288</v>
      </c>
      <c r="BJ62" s="30">
        <f ca="1">IF(BJ$5="",0,IF(BJ$5=1,$S62,BI372))</f>
        <v>39987854.871083349</v>
      </c>
      <c r="BK62" s="30">
        <f ca="1">IF(BK$5="",0,IF(BK$5=1,$S62,BJ372))</f>
        <v>44734460.36953032</v>
      </c>
      <c r="BL62" s="30">
        <f ca="1">IF(BL$5="",0,IF(BL$5=1,$S62,BK372))</f>
        <v>49531155.861348502</v>
      </c>
      <c r="BM62" s="30">
        <f ca="1">IF(BM$5="",0,IF(BM$5=1,$S62,BL372))</f>
        <v>54354172.393678047</v>
      </c>
      <c r="BN62" s="30">
        <f ca="1">IF(BN$5="",0,IF(BN$5=1,$S62,BM372))</f>
        <v>59190031.371746235</v>
      </c>
      <c r="BO62" s="30">
        <f ca="1">IF(BO$5="",0,IF(BO$5=1,$S62,BN372))</f>
        <v>64031520.097939417</v>
      </c>
      <c r="BP62" s="30">
        <f ca="1">IF(BP$5="",0,IF(BP$5=1,$S62,BO372))</f>
        <v>68875163.112333357</v>
      </c>
      <c r="BQ62" s="30">
        <f ca="1">IF(BQ$5="",0,IF(BQ$5=1,$S62,BP372))</f>
        <v>73719600.795041695</v>
      </c>
      <c r="BR62" s="30">
        <f ca="1">IF(BR$5="",0,IF(BR$5=1,$S62,BQ372))</f>
        <v>78564293.899757609</v>
      </c>
      <c r="BS62" s="30">
        <f ca="1">IF(BS$5="",0,IF(BS$5=1,$S62,BR372))</f>
        <v>83409048.575875044</v>
      </c>
      <c r="BT62" s="30">
        <f ca="1">IF(BT$5="",0,IF(BT$5=1,$S62,BS372))</f>
        <v>88253816.36074248</v>
      </c>
      <c r="BU62" s="30">
        <f ca="1">IF(BU$5="",0,IF(BU$5=1,$S62,BT372))</f>
        <v>93098585.933166727</v>
      </c>
      <c r="BV62" s="30">
        <f>IF(BV$5="",0,IF(BV$5=1,$S62,BU372))</f>
        <v>0</v>
      </c>
      <c r="BW62" s="30">
        <f>IF(BW$5="",0,IF(BW$5=1,$S62,BV372))</f>
        <v>0</v>
      </c>
      <c r="BX62" s="30">
        <f>IF(BX$5="",0,IF(BX$5=1,$S62,BW372))</f>
        <v>0</v>
      </c>
      <c r="BY62" s="30">
        <f>IF(BY$5="",0,IF(BY$5=1,$S62,BX372))</f>
        <v>0</v>
      </c>
      <c r="BZ62" s="30">
        <f>IF(BZ$5="",0,IF(BZ$5=1,$S62,BY372))</f>
        <v>0</v>
      </c>
      <c r="CA62" s="30">
        <f>IF(CA$5="",0,IF(CA$5=1,$S62,BZ372))</f>
        <v>0</v>
      </c>
      <c r="CB62" s="30">
        <f>IF(CB$5="",0,IF(CB$5=1,$S62,CA372))</f>
        <v>0</v>
      </c>
      <c r="CC62" s="30">
        <f>IF(CC$5="",0,IF(CC$5=1,$S62,CB372))</f>
        <v>0</v>
      </c>
      <c r="CD62" s="30">
        <f>IF(CD$5="",0,IF(CD$5=1,$S62,CC372))</f>
        <v>0</v>
      </c>
      <c r="CE62" s="30">
        <f>IF(CE$5="",0,IF(CE$5=1,$S62,CD372))</f>
        <v>0</v>
      </c>
      <c r="CF62" s="30">
        <f>IF(CF$5="",0,IF(CF$5=1,$S62,CE372))</f>
        <v>0</v>
      </c>
      <c r="CG62" s="30">
        <f>IF(CG$5="",0,IF(CG$5=1,$S62,CF372))</f>
        <v>0</v>
      </c>
      <c r="CH62" s="30">
        <f>IF(CH$5="",0,IF(CH$5=1,$S62,CG372))</f>
        <v>0</v>
      </c>
      <c r="CI62" s="30">
        <f>IF(CI$5="",0,IF(CI$5=1,$S62,CH372))</f>
        <v>0</v>
      </c>
      <c r="CJ62" s="30">
        <f>IF(CJ$5="",0,IF(CJ$5=1,$S62,CI372))</f>
        <v>0</v>
      </c>
      <c r="CK62" s="30">
        <f>IF(CK$5="",0,IF(CK$5=1,$S62,CJ372))</f>
        <v>0</v>
      </c>
      <c r="CL62" s="30">
        <f>IF(CL$5="",0,IF(CL$5=1,$S62,CK372))</f>
        <v>0</v>
      </c>
      <c r="CM62" s="30">
        <f>IF(CM$5="",0,IF(CM$5=1,$S62,CL372))</f>
        <v>0</v>
      </c>
      <c r="CN62" s="30">
        <f>IF(CN$5="",0,IF(CN$5=1,$S62,CM372))</f>
        <v>0</v>
      </c>
      <c r="CO62" s="30">
        <f>IF(CO$5="",0,IF(CO$5=1,$S62,CN372))</f>
        <v>0</v>
      </c>
      <c r="CP62" s="30">
        <f>IF(CP$5="",0,IF(CP$5=1,$S62,CO372))</f>
        <v>0</v>
      </c>
      <c r="CQ62" s="30">
        <f>IF(CQ$5="",0,IF(CQ$5=1,$S62,CP372))</f>
        <v>0</v>
      </c>
      <c r="CR62" s="30">
        <f>IF(CR$5="",0,IF(CR$5=1,$S62,CQ372))</f>
        <v>0</v>
      </c>
      <c r="CS62" s="30">
        <f>IF(CS$5="",0,IF(CS$5=1,$S62,CR372))</f>
        <v>0</v>
      </c>
      <c r="CT62" s="30">
        <f>IF(CT$5="",0,IF(CT$5=1,$S62,CS372))</f>
        <v>0</v>
      </c>
    </row>
    <row r="63" spans="1:98" x14ac:dyDescent="0.3">
      <c r="A63" s="11">
        <f>ROW()</f>
        <v>63</v>
      </c>
      <c r="F63" s="66" t="str">
        <f>$F$319</f>
        <v>АКТИВЫ</v>
      </c>
      <c r="G63" s="6" t="str">
        <f>G373</f>
        <v>Задолженность бюджета по возмещению НДС по капзатратам</v>
      </c>
      <c r="S63" s="93"/>
      <c r="T63" s="27"/>
      <c r="U63" s="27"/>
      <c r="V63" s="85"/>
      <c r="W63" s="29"/>
      <c r="X63" s="27"/>
      <c r="Y63" s="27"/>
      <c r="Z63" s="30">
        <f>IF(Z$5="",0,IF(Z$5=1,$S63,Y373))</f>
        <v>0</v>
      </c>
      <c r="AA63" s="30">
        <f ca="1">IF(AA$5="",0,IF(AA$5=1,$S63,Z373))</f>
        <v>833333.33333333349</v>
      </c>
      <c r="AB63" s="30">
        <f ca="1">IF(AB$5="",0,IF(AB$5=1,$S63,AA373))</f>
        <v>3333333.3333333335</v>
      </c>
      <c r="AC63" s="30">
        <f ca="1">IF(AC$5="",0,IF(AC$5=1,$S63,AB373))</f>
        <v>5000000</v>
      </c>
      <c r="AD63" s="30">
        <f ca="1">IF(AD$5="",0,IF(AD$5=1,$S63,AC373))</f>
        <v>5000000</v>
      </c>
      <c r="AE63" s="30">
        <f ca="1">IF(AE$5="",0,IF(AE$5=1,$S63,AD373))</f>
        <v>5000000</v>
      </c>
      <c r="AF63" s="30">
        <f ca="1">IF(AF$5="",0,IF(AF$5=1,$S63,AE373))</f>
        <v>5000000</v>
      </c>
      <c r="AG63" s="30">
        <f ca="1">IF(AG$5="",0,IF(AG$5=1,$S63,AF373))</f>
        <v>5000000</v>
      </c>
      <c r="AH63" s="30">
        <f ca="1">IF(AH$5="",0,IF(AH$5=1,$S63,AG373))</f>
        <v>5000000</v>
      </c>
      <c r="AI63" s="30">
        <f ca="1">IF(AI$5="",0,IF(AI$5=1,$S63,AH373))</f>
        <v>5000000</v>
      </c>
      <c r="AJ63" s="30">
        <f ca="1">IF(AJ$5="",0,IF(AJ$5=1,$S63,AI373))</f>
        <v>5000000</v>
      </c>
      <c r="AK63" s="30">
        <f ca="1">IF(AK$5="",0,IF(AK$5=1,$S63,AJ373))</f>
        <v>5000000</v>
      </c>
      <c r="AL63" s="30">
        <f ca="1">IF(AL$5="",0,IF(AL$5=1,$S63,AK373))</f>
        <v>5000000</v>
      </c>
      <c r="AM63" s="30">
        <f ca="1">IF(AM$5="",0,IF(AM$5=1,$S63,AL373))</f>
        <v>5000000</v>
      </c>
      <c r="AN63" s="30">
        <f ca="1">IF(AN$5="",0,IF(AN$5=1,$S63,AM373))</f>
        <v>5000000</v>
      </c>
      <c r="AO63" s="30">
        <f ca="1">IF(AO$5="",0,IF(AO$5=1,$S63,AN373))</f>
        <v>5000000</v>
      </c>
      <c r="AP63" s="30">
        <f ca="1">IF(AP$5="",0,IF(AP$5=1,$S63,AO373))</f>
        <v>5833333.333333334</v>
      </c>
      <c r="AQ63" s="30">
        <f ca="1">IF(AQ$5="",0,IF(AQ$5=1,$S63,AP373))</f>
        <v>8333333.333333334</v>
      </c>
      <c r="AR63" s="30">
        <f ca="1">IF(AR$5="",0,IF(AR$5=1,$S63,AQ373))</f>
        <v>10000000</v>
      </c>
      <c r="AS63" s="30">
        <f ca="1">IF(AS$5="",0,IF(AS$5=1,$S63,AR373))</f>
        <v>10000000</v>
      </c>
      <c r="AT63" s="30">
        <f ca="1">IF(AT$5="",0,IF(AT$5=1,$S63,AS373))</f>
        <v>10000000</v>
      </c>
      <c r="AU63" s="30">
        <f ca="1">IF(AU$5="",0,IF(AU$5=1,$S63,AT373))</f>
        <v>10000000</v>
      </c>
      <c r="AV63" s="30">
        <f ca="1">IF(AV$5="",0,IF(AV$5=1,$S63,AU373))</f>
        <v>10833333.333333334</v>
      </c>
      <c r="AW63" s="30">
        <f ca="1">IF(AW$5="",0,IF(AW$5=1,$S63,AV373))</f>
        <v>13333333.333333334</v>
      </c>
      <c r="AX63" s="30">
        <f ca="1">IF(AX$5="",0,IF(AX$5=1,$S63,AW373))</f>
        <v>15000000</v>
      </c>
      <c r="AY63" s="30">
        <f ca="1">IF(AY$5="",0,IF(AY$5=1,$S63,AX373))</f>
        <v>15000000</v>
      </c>
      <c r="AZ63" s="30">
        <f ca="1">IF(AZ$5="",0,IF(AZ$5=1,$S63,AY373))</f>
        <v>15000000</v>
      </c>
      <c r="BA63" s="30">
        <f ca="1">IF(BA$5="",0,IF(BA$5=1,$S63,AZ373))</f>
        <v>15833333.333333334</v>
      </c>
      <c r="BB63" s="30">
        <f ca="1">IF(BB$5="",0,IF(BB$5=1,$S63,BA373))</f>
        <v>18333333.333333336</v>
      </c>
      <c r="BC63" s="30">
        <f ca="1">IF(BC$5="",0,IF(BC$5=1,$S63,BB373))</f>
        <v>20000000.000000004</v>
      </c>
      <c r="BD63" s="30">
        <f ca="1">IF(BD$5="",0,IF(BD$5=1,$S63,BC373))</f>
        <v>20000000.000000004</v>
      </c>
      <c r="BE63" s="30">
        <f ca="1">IF(BE$5="",0,IF(BE$5=1,$S63,BD373))</f>
        <v>20000000.000000004</v>
      </c>
      <c r="BF63" s="30">
        <f ca="1">IF(BF$5="",0,IF(BF$5=1,$S63,BE373))</f>
        <v>20000000.000000004</v>
      </c>
      <c r="BG63" s="30">
        <f ca="1">IF(BG$5="",0,IF(BG$5=1,$S63,BF373))</f>
        <v>20000000.000000004</v>
      </c>
      <c r="BH63" s="30">
        <f ca="1">IF(BH$5="",0,IF(BH$5=1,$S63,BG373))</f>
        <v>20000000.000000004</v>
      </c>
      <c r="BI63" s="30">
        <f ca="1">IF(BI$5="",0,IF(BI$5=1,$S63,BH373))</f>
        <v>20000000.000000004</v>
      </c>
      <c r="BJ63" s="30">
        <f ca="1">IF(BJ$5="",0,IF(BJ$5=1,$S63,BI373))</f>
        <v>20000000.000000004</v>
      </c>
      <c r="BK63" s="30">
        <f ca="1">IF(BK$5="",0,IF(BK$5=1,$S63,BJ373))</f>
        <v>20000000.000000004</v>
      </c>
      <c r="BL63" s="30">
        <f ca="1">IF(BL$5="",0,IF(BL$5=1,$S63,BK373))</f>
        <v>20000000.000000004</v>
      </c>
      <c r="BM63" s="30">
        <f ca="1">IF(BM$5="",0,IF(BM$5=1,$S63,BL373))</f>
        <v>20000000.000000004</v>
      </c>
      <c r="BN63" s="30">
        <f ca="1">IF(BN$5="",0,IF(BN$5=1,$S63,BM373))</f>
        <v>20000000.000000004</v>
      </c>
      <c r="BO63" s="30">
        <f ca="1">IF(BO$5="",0,IF(BO$5=1,$S63,BN373))</f>
        <v>20000000.000000004</v>
      </c>
      <c r="BP63" s="30">
        <f ca="1">IF(BP$5="",0,IF(BP$5=1,$S63,BO373))</f>
        <v>20000000.000000004</v>
      </c>
      <c r="BQ63" s="30">
        <f ca="1">IF(BQ$5="",0,IF(BQ$5=1,$S63,BP373))</f>
        <v>20000000.000000004</v>
      </c>
      <c r="BR63" s="30">
        <f ca="1">IF(BR$5="",0,IF(BR$5=1,$S63,BQ373))</f>
        <v>20000000.000000004</v>
      </c>
      <c r="BS63" s="30">
        <f ca="1">IF(BS$5="",0,IF(BS$5=1,$S63,BR373))</f>
        <v>20000000.000000004</v>
      </c>
      <c r="BT63" s="30">
        <f ca="1">IF(BT$5="",0,IF(BT$5=1,$S63,BS373))</f>
        <v>20000000.000000004</v>
      </c>
      <c r="BU63" s="30">
        <f ca="1">IF(BU$5="",0,IF(BU$5=1,$S63,BT373))</f>
        <v>20000000.000000004</v>
      </c>
      <c r="BV63" s="30">
        <f>IF(BV$5="",0,IF(BV$5=1,$S63,BU373))</f>
        <v>0</v>
      </c>
      <c r="BW63" s="30">
        <f>IF(BW$5="",0,IF(BW$5=1,$S63,BV373))</f>
        <v>0</v>
      </c>
      <c r="BX63" s="30">
        <f>IF(BX$5="",0,IF(BX$5=1,$S63,BW373))</f>
        <v>0</v>
      </c>
      <c r="BY63" s="30">
        <f>IF(BY$5="",0,IF(BY$5=1,$S63,BX373))</f>
        <v>0</v>
      </c>
      <c r="BZ63" s="30">
        <f>IF(BZ$5="",0,IF(BZ$5=1,$S63,BY373))</f>
        <v>0</v>
      </c>
      <c r="CA63" s="30">
        <f>IF(CA$5="",0,IF(CA$5=1,$S63,BZ373))</f>
        <v>0</v>
      </c>
      <c r="CB63" s="30">
        <f>IF(CB$5="",0,IF(CB$5=1,$S63,CA373))</f>
        <v>0</v>
      </c>
      <c r="CC63" s="30">
        <f>IF(CC$5="",0,IF(CC$5=1,$S63,CB373))</f>
        <v>0</v>
      </c>
      <c r="CD63" s="30">
        <f>IF(CD$5="",0,IF(CD$5=1,$S63,CC373))</f>
        <v>0</v>
      </c>
      <c r="CE63" s="30">
        <f>IF(CE$5="",0,IF(CE$5=1,$S63,CD373))</f>
        <v>0</v>
      </c>
      <c r="CF63" s="30">
        <f>IF(CF$5="",0,IF(CF$5=1,$S63,CE373))</f>
        <v>0</v>
      </c>
      <c r="CG63" s="30">
        <f>IF(CG$5="",0,IF(CG$5=1,$S63,CF373))</f>
        <v>0</v>
      </c>
      <c r="CH63" s="30">
        <f>IF(CH$5="",0,IF(CH$5=1,$S63,CG373))</f>
        <v>0</v>
      </c>
      <c r="CI63" s="30">
        <f>IF(CI$5="",0,IF(CI$5=1,$S63,CH373))</f>
        <v>0</v>
      </c>
      <c r="CJ63" s="30">
        <f>IF(CJ$5="",0,IF(CJ$5=1,$S63,CI373))</f>
        <v>0</v>
      </c>
      <c r="CK63" s="30">
        <f>IF(CK$5="",0,IF(CK$5=1,$S63,CJ373))</f>
        <v>0</v>
      </c>
      <c r="CL63" s="30">
        <f>IF(CL$5="",0,IF(CL$5=1,$S63,CK373))</f>
        <v>0</v>
      </c>
      <c r="CM63" s="30">
        <f>IF(CM$5="",0,IF(CM$5=1,$S63,CL373))</f>
        <v>0</v>
      </c>
      <c r="CN63" s="30">
        <f>IF(CN$5="",0,IF(CN$5=1,$S63,CM373))</f>
        <v>0</v>
      </c>
      <c r="CO63" s="30">
        <f>IF(CO$5="",0,IF(CO$5=1,$S63,CN373))</f>
        <v>0</v>
      </c>
      <c r="CP63" s="30">
        <f>IF(CP$5="",0,IF(CP$5=1,$S63,CO373))</f>
        <v>0</v>
      </c>
      <c r="CQ63" s="30">
        <f>IF(CQ$5="",0,IF(CQ$5=1,$S63,CP373))</f>
        <v>0</v>
      </c>
      <c r="CR63" s="30">
        <f>IF(CR$5="",0,IF(CR$5=1,$S63,CQ373))</f>
        <v>0</v>
      </c>
      <c r="CS63" s="30">
        <f>IF(CS$5="",0,IF(CS$5=1,$S63,CR373))</f>
        <v>0</v>
      </c>
      <c r="CT63" s="30">
        <f>IF(CT$5="",0,IF(CT$5=1,$S63,CS373))</f>
        <v>0</v>
      </c>
    </row>
    <row r="64" spans="1:98" x14ac:dyDescent="0.3">
      <c r="A64" s="11">
        <f>ROW()</f>
        <v>64</v>
      </c>
      <c r="F64" s="66" t="str">
        <f>$F$9</f>
        <v>АКТИВЫ</v>
      </c>
    </row>
    <row r="65" spans="1:98" s="13" customFormat="1" x14ac:dyDescent="0.3">
      <c r="A65" s="12">
        <f>ROW()</f>
        <v>65</v>
      </c>
      <c r="C65" s="142"/>
      <c r="E65" s="92"/>
      <c r="F65" s="13" t="s">
        <v>80</v>
      </c>
      <c r="M65" s="14"/>
      <c r="P65" s="10"/>
      <c r="R65" s="92"/>
      <c r="S65" s="10"/>
      <c r="V65" s="80"/>
      <c r="W65" s="10"/>
      <c r="Z65" s="10">
        <f>Z67+Z72+Z83+Z84+Z89+Z96+Z97+Z98</f>
        <v>0</v>
      </c>
      <c r="AA65" s="10">
        <f t="shared" ref="AA65:CL65" ca="1" si="101">AA67+AA72+AA83+AA84+AA89+AA96+AA97+AA98</f>
        <v>5908787.8787878789</v>
      </c>
      <c r="AB65" s="10">
        <f t="shared" ca="1" si="101"/>
        <v>20799242.424242426</v>
      </c>
      <c r="AC65" s="10">
        <f t="shared" ca="1" si="101"/>
        <v>30641683.636363637</v>
      </c>
      <c r="AD65" s="10">
        <f t="shared" ca="1" si="101"/>
        <v>30149699.134199135</v>
      </c>
      <c r="AE65" s="10">
        <f t="shared" ca="1" si="101"/>
        <v>29631985.965367965</v>
      </c>
      <c r="AF65" s="10">
        <f t="shared" ca="1" si="101"/>
        <v>29107987.129870132</v>
      </c>
      <c r="AG65" s="10">
        <f t="shared" ca="1" si="101"/>
        <v>28607795.261038955</v>
      </c>
      <c r="AH65" s="10">
        <f t="shared" ca="1" si="101"/>
        <v>28118520.475541119</v>
      </c>
      <c r="AI65" s="10">
        <f t="shared" ca="1" si="101"/>
        <v>27607577.987012982</v>
      </c>
      <c r="AJ65" s="10">
        <f t="shared" ca="1" si="101"/>
        <v>27091241.993030295</v>
      </c>
      <c r="AK65" s="10">
        <f t="shared" ca="1" si="101"/>
        <v>26630012.826320343</v>
      </c>
      <c r="AL65" s="10">
        <f t="shared" ca="1" si="101"/>
        <v>26297085.949837666</v>
      </c>
      <c r="AM65" s="10">
        <f t="shared" ca="1" si="101"/>
        <v>26155567.40305195</v>
      </c>
      <c r="AN65" s="10">
        <f t="shared" ca="1" si="101"/>
        <v>26234424.927326836</v>
      </c>
      <c r="AO65" s="10">
        <f t="shared" ca="1" si="101"/>
        <v>26591562.17709415</v>
      </c>
      <c r="AP65" s="10">
        <f t="shared" ca="1" si="101"/>
        <v>32375831.455100112</v>
      </c>
      <c r="AQ65" s="10">
        <f t="shared" ca="1" si="101"/>
        <v>48777119.90405304</v>
      </c>
      <c r="AR65" s="10">
        <f t="shared" ca="1" si="101"/>
        <v>61007985.408415042</v>
      </c>
      <c r="AS65" s="10">
        <f t="shared" ca="1" si="101"/>
        <v>63962770.112165585</v>
      </c>
      <c r="AT65" s="10">
        <f t="shared" ca="1" si="101"/>
        <v>68068774.420919895</v>
      </c>
      <c r="AU65" s="10">
        <f t="shared" ca="1" si="101"/>
        <v>73404498.479210213</v>
      </c>
      <c r="AV65" s="10">
        <f t="shared" ca="1" si="101"/>
        <v>85013069.949237272</v>
      </c>
      <c r="AW65" s="10">
        <f t="shared" ca="1" si="101"/>
        <v>107917557.25347455</v>
      </c>
      <c r="AX65" s="10">
        <f t="shared" ca="1" si="101"/>
        <v>127128683.74322131</v>
      </c>
      <c r="AY65" s="10">
        <f t="shared" ca="1" si="101"/>
        <v>137352616.65516531</v>
      </c>
      <c r="AZ65" s="10">
        <f t="shared" ca="1" si="101"/>
        <v>148900123.59735551</v>
      </c>
      <c r="BA65" s="10">
        <f t="shared" ca="1" si="101"/>
        <v>166797059.59664801</v>
      </c>
      <c r="BB65" s="10">
        <f t="shared" ca="1" si="101"/>
        <v>196045350.91652757</v>
      </c>
      <c r="BC65" s="10">
        <f t="shared" ca="1" si="101"/>
        <v>221619056.75933331</v>
      </c>
      <c r="BD65" s="10">
        <f t="shared" ca="1" si="101"/>
        <v>238161039.90281546</v>
      </c>
      <c r="BE65" s="10">
        <f t="shared" ca="1" si="101"/>
        <v>255912376.68625975</v>
      </c>
      <c r="BF65" s="10">
        <f t="shared" ca="1" si="101"/>
        <v>274834611.36724186</v>
      </c>
      <c r="BG65" s="10">
        <f t="shared" ca="1" si="101"/>
        <v>294844048.54273158</v>
      </c>
      <c r="BH65" s="10">
        <f t="shared" ca="1" si="101"/>
        <v>315770623.22788042</v>
      </c>
      <c r="BI65" s="10">
        <f t="shared" ca="1" si="101"/>
        <v>337410075.32212013</v>
      </c>
      <c r="BJ65" s="10">
        <f t="shared" ca="1" si="101"/>
        <v>359541736.39704168</v>
      </c>
      <c r="BK65" s="10">
        <f t="shared" ca="1" si="101"/>
        <v>381968658.02688754</v>
      </c>
      <c r="BL65" s="10">
        <f t="shared" ca="1" si="101"/>
        <v>404558371.1573962</v>
      </c>
      <c r="BM65" s="10">
        <f t="shared" ca="1" si="101"/>
        <v>427231438.43956202</v>
      </c>
      <c r="BN65" s="10">
        <f t="shared" ca="1" si="101"/>
        <v>449944354.91902906</v>
      </c>
      <c r="BO65" s="10">
        <f t="shared" ca="1" si="101"/>
        <v>472673892.0013085</v>
      </c>
      <c r="BP65" s="10">
        <f t="shared" ca="1" si="101"/>
        <v>495409289.17730963</v>
      </c>
      <c r="BQ65" s="10">
        <f t="shared" ca="1" si="101"/>
        <v>518146755.17860425</v>
      </c>
      <c r="BR65" s="10">
        <f t="shared" ca="1" si="101"/>
        <v>540884841.74794817</v>
      </c>
      <c r="BS65" s="10">
        <f t="shared" ca="1" si="101"/>
        <v>563623043.85848522</v>
      </c>
      <c r="BT65" s="10">
        <f t="shared" ca="1" si="101"/>
        <v>586361256.91339731</v>
      </c>
      <c r="BU65" s="10">
        <f t="shared" ca="1" si="101"/>
        <v>609099469.21034539</v>
      </c>
      <c r="BV65" s="10">
        <f t="shared" si="101"/>
        <v>0</v>
      </c>
      <c r="BW65" s="10">
        <f t="shared" si="101"/>
        <v>0</v>
      </c>
      <c r="BX65" s="10">
        <f t="shared" si="101"/>
        <v>0</v>
      </c>
      <c r="BY65" s="10">
        <f t="shared" si="101"/>
        <v>0</v>
      </c>
      <c r="BZ65" s="10">
        <f t="shared" si="101"/>
        <v>0</v>
      </c>
      <c r="CA65" s="10">
        <f t="shared" si="101"/>
        <v>0</v>
      </c>
      <c r="CB65" s="10">
        <f t="shared" si="101"/>
        <v>0</v>
      </c>
      <c r="CC65" s="10">
        <f t="shared" si="101"/>
        <v>0</v>
      </c>
      <c r="CD65" s="10">
        <f t="shared" si="101"/>
        <v>0</v>
      </c>
      <c r="CE65" s="10">
        <f t="shared" si="101"/>
        <v>0</v>
      </c>
      <c r="CF65" s="10">
        <f t="shared" si="101"/>
        <v>0</v>
      </c>
      <c r="CG65" s="10">
        <f t="shared" si="101"/>
        <v>0</v>
      </c>
      <c r="CH65" s="10">
        <f t="shared" si="101"/>
        <v>0</v>
      </c>
      <c r="CI65" s="10">
        <f t="shared" si="101"/>
        <v>0</v>
      </c>
      <c r="CJ65" s="10">
        <f t="shared" si="101"/>
        <v>0</v>
      </c>
      <c r="CK65" s="10">
        <f t="shared" si="101"/>
        <v>0</v>
      </c>
      <c r="CL65" s="10">
        <f t="shared" si="101"/>
        <v>0</v>
      </c>
      <c r="CM65" s="10">
        <f t="shared" ref="CM65:CT65" si="102">CM67+CM72+CM83+CM84+CM89+CM96+CM97+CM98</f>
        <v>0</v>
      </c>
      <c r="CN65" s="10">
        <f t="shared" si="102"/>
        <v>0</v>
      </c>
      <c r="CO65" s="10">
        <f t="shared" si="102"/>
        <v>0</v>
      </c>
      <c r="CP65" s="10">
        <f t="shared" si="102"/>
        <v>0</v>
      </c>
      <c r="CQ65" s="10">
        <f t="shared" si="102"/>
        <v>0</v>
      </c>
      <c r="CR65" s="10">
        <f t="shared" si="102"/>
        <v>0</v>
      </c>
      <c r="CS65" s="10">
        <f t="shared" si="102"/>
        <v>0</v>
      </c>
      <c r="CT65" s="10">
        <f t="shared" si="102"/>
        <v>0</v>
      </c>
    </row>
    <row r="66" spans="1:98" x14ac:dyDescent="0.3">
      <c r="A66" s="11">
        <f>ROW()</f>
        <v>66</v>
      </c>
    </row>
    <row r="67" spans="1:98" x14ac:dyDescent="0.3">
      <c r="A67" s="11">
        <f>ROW()</f>
        <v>67</v>
      </c>
      <c r="F67" s="66" t="str">
        <f t="shared" ref="F67:F69" si="103">$F$319</f>
        <v>АКТИВЫ</v>
      </c>
      <c r="G67" s="6" t="str">
        <f>G377</f>
        <v>Собственный капитал (СК)</v>
      </c>
      <c r="Z67" s="7">
        <f>SUM(Z68:Z70)</f>
        <v>0</v>
      </c>
      <c r="AA67" s="7">
        <f t="shared" ref="AA67:CL67" ca="1" si="104">SUM(AA68:AA70)</f>
        <v>-2278787.8787878784</v>
      </c>
      <c r="AB67" s="7">
        <f t="shared" ca="1" si="104"/>
        <v>-5649242.4242424238</v>
      </c>
      <c r="AC67" s="7">
        <f t="shared" ca="1" si="104"/>
        <v>-9236363.6363636367</v>
      </c>
      <c r="AD67" s="7">
        <f t="shared" ca="1" si="104"/>
        <v>-13254437.22943723</v>
      </c>
      <c r="AE67" s="7">
        <f t="shared" ca="1" si="104"/>
        <v>-17397510.822510824</v>
      </c>
      <c r="AF67" s="7">
        <f t="shared" ca="1" si="104"/>
        <v>-21623917.748917751</v>
      </c>
      <c r="AG67" s="7">
        <f t="shared" ca="1" si="104"/>
        <v>-25850324.675324678</v>
      </c>
      <c r="AH67" s="7">
        <f t="shared" ca="1" si="104"/>
        <v>-30076731.601731606</v>
      </c>
      <c r="AI67" s="7">
        <f t="shared" ca="1" si="104"/>
        <v>-34300409.245108232</v>
      </c>
      <c r="AJ67" s="7">
        <f t="shared" ca="1" si="104"/>
        <v>-38503822.49636364</v>
      </c>
      <c r="AK67" s="7">
        <f t="shared" ca="1" si="104"/>
        <v>-42659373.885558441</v>
      </c>
      <c r="AL67" s="7">
        <f t="shared" ca="1" si="104"/>
        <v>-46758135.414313853</v>
      </c>
      <c r="AM67" s="7">
        <f t="shared" ca="1" si="104"/>
        <v>-50798712.529099569</v>
      </c>
      <c r="AN67" s="7">
        <f t="shared" ca="1" si="104"/>
        <v>-54782792.637479223</v>
      </c>
      <c r="AO67" s="7">
        <f t="shared" ca="1" si="104"/>
        <v>-58677265.445884638</v>
      </c>
      <c r="AP67" s="7">
        <f t="shared" ca="1" si="104"/>
        <v>-62376004.565362021</v>
      </c>
      <c r="AQ67" s="7">
        <f t="shared" ca="1" si="104"/>
        <v>-65745883.756453037</v>
      </c>
      <c r="AR67" s="7">
        <f t="shared" ca="1" si="104"/>
        <v>-68646143.314566478</v>
      </c>
      <c r="AS67" s="7">
        <f t="shared" ca="1" si="104"/>
        <v>-71253023.732806548</v>
      </c>
      <c r="AT67" s="7">
        <f t="shared" ca="1" si="104"/>
        <v>-73190130.841877073</v>
      </c>
      <c r="AU67" s="7">
        <f t="shared" ca="1" si="104"/>
        <v>-74411435.366633579</v>
      </c>
      <c r="AV67" s="7">
        <f t="shared" ca="1" si="104"/>
        <v>-74892738.83667016</v>
      </c>
      <c r="AW67" s="7">
        <f t="shared" ca="1" si="104"/>
        <v>-74621497.942106962</v>
      </c>
      <c r="AX67" s="7">
        <f t="shared" ca="1" si="104"/>
        <v>-73592128.761056572</v>
      </c>
      <c r="AY67" s="7">
        <f t="shared" ca="1" si="104"/>
        <v>-72100483.119264856</v>
      </c>
      <c r="AZ67" s="7">
        <f t="shared" ca="1" si="104"/>
        <v>-69848318.892486006</v>
      </c>
      <c r="BA67" s="7">
        <f t="shared" ca="1" si="104"/>
        <v>-66835433.460809439</v>
      </c>
      <c r="BB67" s="7">
        <f t="shared" ca="1" si="104"/>
        <v>-63061797.829153322</v>
      </c>
      <c r="BC67" s="7">
        <f t="shared" ca="1" si="104"/>
        <v>-58527417.956240006</v>
      </c>
      <c r="BD67" s="7">
        <f t="shared" ca="1" si="104"/>
        <v>-53529916.436241195</v>
      </c>
      <c r="BE67" s="7">
        <f t="shared" ca="1" si="104"/>
        <v>-47771674.221537836</v>
      </c>
      <c r="BF67" s="7">
        <f t="shared" ca="1" si="104"/>
        <v>-41259514.51970569</v>
      </c>
      <c r="BG67" s="7">
        <f t="shared" ca="1" si="104"/>
        <v>-34044098.311047792</v>
      </c>
      <c r="BH67" s="7">
        <f t="shared" ca="1" si="104"/>
        <v>-26245080.250715643</v>
      </c>
      <c r="BI67" s="7">
        <f t="shared" ca="1" si="104"/>
        <v>-18004434.98980774</v>
      </c>
      <c r="BJ67" s="7">
        <f t="shared" ca="1" si="104"/>
        <v>-9467623.5632483214</v>
      </c>
      <c r="BK67" s="7">
        <f t="shared" ca="1" si="104"/>
        <v>-758830.46811313927</v>
      </c>
      <c r="BL67" s="7">
        <f t="shared" ca="1" si="104"/>
        <v>6633309.212287331</v>
      </c>
      <c r="BM67" s="7">
        <f t="shared" ca="1" si="104"/>
        <v>13709832.21793941</v>
      </c>
      <c r="BN67" s="7">
        <f t="shared" ca="1" si="104"/>
        <v>20803011.773950581</v>
      </c>
      <c r="BO67" s="7">
        <f t="shared" ca="1" si="104"/>
        <v>27902757.672471751</v>
      </c>
      <c r="BP67" s="7">
        <f t="shared" ca="1" si="104"/>
        <v>35004591.590775646</v>
      </c>
      <c r="BQ67" s="7">
        <f t="shared" ca="1" si="104"/>
        <v>42107100.52325803</v>
      </c>
      <c r="BR67" s="7">
        <f t="shared" ca="1" si="104"/>
        <v>49209787.143514358</v>
      </c>
      <c r="BS67" s="7">
        <f t="shared" ca="1" si="104"/>
        <v>56312489.35561613</v>
      </c>
      <c r="BT67" s="7">
        <f t="shared" ca="1" si="104"/>
        <v>63415183.963497907</v>
      </c>
      <c r="BU67" s="7">
        <f t="shared" ca="1" si="104"/>
        <v>70517875.734137565</v>
      </c>
      <c r="BV67" s="7">
        <f t="shared" si="104"/>
        <v>0</v>
      </c>
      <c r="BW67" s="7">
        <f t="shared" si="104"/>
        <v>0</v>
      </c>
      <c r="BX67" s="7">
        <f t="shared" si="104"/>
        <v>0</v>
      </c>
      <c r="BY67" s="7">
        <f t="shared" si="104"/>
        <v>0</v>
      </c>
      <c r="BZ67" s="7">
        <f t="shared" si="104"/>
        <v>0</v>
      </c>
      <c r="CA67" s="7">
        <f t="shared" si="104"/>
        <v>0</v>
      </c>
      <c r="CB67" s="7">
        <f t="shared" si="104"/>
        <v>0</v>
      </c>
      <c r="CC67" s="7">
        <f t="shared" si="104"/>
        <v>0</v>
      </c>
      <c r="CD67" s="7">
        <f t="shared" si="104"/>
        <v>0</v>
      </c>
      <c r="CE67" s="7">
        <f t="shared" si="104"/>
        <v>0</v>
      </c>
      <c r="CF67" s="7">
        <f t="shared" si="104"/>
        <v>0</v>
      </c>
      <c r="CG67" s="7">
        <f t="shared" si="104"/>
        <v>0</v>
      </c>
      <c r="CH67" s="7">
        <f t="shared" si="104"/>
        <v>0</v>
      </c>
      <c r="CI67" s="7">
        <f t="shared" si="104"/>
        <v>0</v>
      </c>
      <c r="CJ67" s="7">
        <f t="shared" si="104"/>
        <v>0</v>
      </c>
      <c r="CK67" s="7">
        <f t="shared" si="104"/>
        <v>0</v>
      </c>
      <c r="CL67" s="7">
        <f t="shared" si="104"/>
        <v>0</v>
      </c>
      <c r="CM67" s="7">
        <f t="shared" ref="CM67:CT67" si="105">SUM(CM68:CM70)</f>
        <v>0</v>
      </c>
      <c r="CN67" s="7">
        <f t="shared" si="105"/>
        <v>0</v>
      </c>
      <c r="CO67" s="7">
        <f t="shared" si="105"/>
        <v>0</v>
      </c>
      <c r="CP67" s="7">
        <f t="shared" si="105"/>
        <v>0</v>
      </c>
      <c r="CQ67" s="7">
        <f t="shared" si="105"/>
        <v>0</v>
      </c>
      <c r="CR67" s="7">
        <f t="shared" si="105"/>
        <v>0</v>
      </c>
      <c r="CS67" s="7">
        <f t="shared" si="105"/>
        <v>0</v>
      </c>
      <c r="CT67" s="7">
        <f t="shared" si="105"/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103"/>
        <v>АКТИВЫ</v>
      </c>
      <c r="G68" s="66" t="str">
        <f t="shared" ref="G68:G69" si="106">$G$326</f>
        <v>Запасы СиМ</v>
      </c>
      <c r="H68" s="27" t="str">
        <f t="shared" ref="H68:H69" si="107">H378</f>
        <v>Уставный капитал (УК)</v>
      </c>
      <c r="P68" s="30"/>
      <c r="R68" s="24"/>
      <c r="S68" s="93"/>
      <c r="V68" s="85"/>
      <c r="W68" s="29"/>
      <c r="Z68" s="30">
        <f>IF(Z$5="",0,IF(Z$5=1,$S68,Y378))</f>
        <v>0</v>
      </c>
      <c r="AA68" s="30">
        <f>IF(AA$5="",0,IF(AA$5=1,$S68,Z378))</f>
        <v>1000000</v>
      </c>
      <c r="AB68" s="30">
        <f>IF(AB$5="",0,IF(AB$5=1,$S68,AA378))</f>
        <v>1000000</v>
      </c>
      <c r="AC68" s="30">
        <f>IF(AC$5="",0,IF(AC$5=1,$S68,AB378))</f>
        <v>1000000</v>
      </c>
      <c r="AD68" s="30">
        <f>IF(AD$5="",0,IF(AD$5=1,$S68,AC378))</f>
        <v>1000000</v>
      </c>
      <c r="AE68" s="30">
        <f>IF(AE$5="",0,IF(AE$5=1,$S68,AD378))</f>
        <v>1000000</v>
      </c>
      <c r="AF68" s="30">
        <f>IF(AF$5="",0,IF(AF$5=1,$S68,AE378))</f>
        <v>1000000</v>
      </c>
      <c r="AG68" s="30">
        <f>IF(AG$5="",0,IF(AG$5=1,$S68,AF378))</f>
        <v>1000000</v>
      </c>
      <c r="AH68" s="30">
        <f>IF(AH$5="",0,IF(AH$5=1,$S68,AG378))</f>
        <v>1000000</v>
      </c>
      <c r="AI68" s="30">
        <f>IF(AI$5="",0,IF(AI$5=1,$S68,AH378))</f>
        <v>1000000</v>
      </c>
      <c r="AJ68" s="30">
        <f>IF(AJ$5="",0,IF(AJ$5=1,$S68,AI378))</f>
        <v>1000000</v>
      </c>
      <c r="AK68" s="30">
        <f>IF(AK$5="",0,IF(AK$5=1,$S68,AJ378))</f>
        <v>1000000</v>
      </c>
      <c r="AL68" s="30">
        <f>IF(AL$5="",0,IF(AL$5=1,$S68,AK378))</f>
        <v>1000000</v>
      </c>
      <c r="AM68" s="30">
        <f>IF(AM$5="",0,IF(AM$5=1,$S68,AL378))</f>
        <v>1000000</v>
      </c>
      <c r="AN68" s="30">
        <f>IF(AN$5="",0,IF(AN$5=1,$S68,AM378))</f>
        <v>1000000</v>
      </c>
      <c r="AO68" s="30">
        <f>IF(AO$5="",0,IF(AO$5=1,$S68,AN378))</f>
        <v>1000000</v>
      </c>
      <c r="AP68" s="30">
        <f>IF(AP$5="",0,IF(AP$5=1,$S68,AO378))</f>
        <v>1000000</v>
      </c>
      <c r="AQ68" s="30">
        <f>IF(AQ$5="",0,IF(AQ$5=1,$S68,AP378))</f>
        <v>1000000</v>
      </c>
      <c r="AR68" s="30">
        <f>IF(AR$5="",0,IF(AR$5=1,$S68,AQ378))</f>
        <v>1000000</v>
      </c>
      <c r="AS68" s="30">
        <f>IF(AS$5="",0,IF(AS$5=1,$S68,AR378))</f>
        <v>1000000</v>
      </c>
      <c r="AT68" s="30">
        <f>IF(AT$5="",0,IF(AT$5=1,$S68,AS378))</f>
        <v>1000000</v>
      </c>
      <c r="AU68" s="30">
        <f>IF(AU$5="",0,IF(AU$5=1,$S68,AT378))</f>
        <v>1000000</v>
      </c>
      <c r="AV68" s="30">
        <f>IF(AV$5="",0,IF(AV$5=1,$S68,AU378))</f>
        <v>1000000</v>
      </c>
      <c r="AW68" s="30">
        <f>IF(AW$5="",0,IF(AW$5=1,$S68,AV378))</f>
        <v>1000000</v>
      </c>
      <c r="AX68" s="30">
        <f>IF(AX$5="",0,IF(AX$5=1,$S68,AW378))</f>
        <v>1000000</v>
      </c>
      <c r="AY68" s="30">
        <f>IF(AY$5="",0,IF(AY$5=1,$S68,AX378))</f>
        <v>1000000</v>
      </c>
      <c r="AZ68" s="30">
        <f>IF(AZ$5="",0,IF(AZ$5=1,$S68,AY378))</f>
        <v>1000000</v>
      </c>
      <c r="BA68" s="30">
        <f>IF(BA$5="",0,IF(BA$5=1,$S68,AZ378))</f>
        <v>1000000</v>
      </c>
      <c r="BB68" s="30">
        <f>IF(BB$5="",0,IF(BB$5=1,$S68,BA378))</f>
        <v>1000000</v>
      </c>
      <c r="BC68" s="30">
        <f>IF(BC$5="",0,IF(BC$5=1,$S68,BB378))</f>
        <v>1000000</v>
      </c>
      <c r="BD68" s="30">
        <f>IF(BD$5="",0,IF(BD$5=1,$S68,BC378))</f>
        <v>1000000</v>
      </c>
      <c r="BE68" s="30">
        <f>IF(BE$5="",0,IF(BE$5=1,$S68,BD378))</f>
        <v>1000000</v>
      </c>
      <c r="BF68" s="30">
        <f>IF(BF$5="",0,IF(BF$5=1,$S68,BE378))</f>
        <v>1000000</v>
      </c>
      <c r="BG68" s="30">
        <f>IF(BG$5="",0,IF(BG$5=1,$S68,BF378))</f>
        <v>1000000</v>
      </c>
      <c r="BH68" s="30">
        <f>IF(BH$5="",0,IF(BH$5=1,$S68,BG378))</f>
        <v>1000000</v>
      </c>
      <c r="BI68" s="30">
        <f>IF(BI$5="",0,IF(BI$5=1,$S68,BH378))</f>
        <v>1000000</v>
      </c>
      <c r="BJ68" s="30">
        <f>IF(BJ$5="",0,IF(BJ$5=1,$S68,BI378))</f>
        <v>1000000</v>
      </c>
      <c r="BK68" s="30">
        <f>IF(BK$5="",0,IF(BK$5=1,$S68,BJ378))</f>
        <v>1000000</v>
      </c>
      <c r="BL68" s="30">
        <f>IF(BL$5="",0,IF(BL$5=1,$S68,BK378))</f>
        <v>1000000</v>
      </c>
      <c r="BM68" s="30">
        <f>IF(BM$5="",0,IF(BM$5=1,$S68,BL378))</f>
        <v>1000000</v>
      </c>
      <c r="BN68" s="30">
        <f>IF(BN$5="",0,IF(BN$5=1,$S68,BM378))</f>
        <v>1000000</v>
      </c>
      <c r="BO68" s="30">
        <f>IF(BO$5="",0,IF(BO$5=1,$S68,BN378))</f>
        <v>1000000</v>
      </c>
      <c r="BP68" s="30">
        <f>IF(BP$5="",0,IF(BP$5=1,$S68,BO378))</f>
        <v>1000000</v>
      </c>
      <c r="BQ68" s="30">
        <f>IF(BQ$5="",0,IF(BQ$5=1,$S68,BP378))</f>
        <v>1000000</v>
      </c>
      <c r="BR68" s="30">
        <f>IF(BR$5="",0,IF(BR$5=1,$S68,BQ378))</f>
        <v>1000000</v>
      </c>
      <c r="BS68" s="30">
        <f>IF(BS$5="",0,IF(BS$5=1,$S68,BR378))</f>
        <v>1000000</v>
      </c>
      <c r="BT68" s="30">
        <f>IF(BT$5="",0,IF(BT$5=1,$S68,BS378))</f>
        <v>1000000</v>
      </c>
      <c r="BU68" s="30">
        <f>IF(BU$5="",0,IF(BU$5=1,$S68,BT378))</f>
        <v>1000000</v>
      </c>
      <c r="BV68" s="30">
        <f>IF(BV$5="",0,IF(BV$5=1,$S68,BU378))</f>
        <v>0</v>
      </c>
      <c r="BW68" s="30">
        <f>IF(BW$5="",0,IF(BW$5=1,$S68,BV378))</f>
        <v>0</v>
      </c>
      <c r="BX68" s="30">
        <f>IF(BX$5="",0,IF(BX$5=1,$S68,BW378))</f>
        <v>0</v>
      </c>
      <c r="BY68" s="30">
        <f>IF(BY$5="",0,IF(BY$5=1,$S68,BX378))</f>
        <v>0</v>
      </c>
      <c r="BZ68" s="30">
        <f>IF(BZ$5="",0,IF(BZ$5=1,$S68,BY378))</f>
        <v>0</v>
      </c>
      <c r="CA68" s="30">
        <f>IF(CA$5="",0,IF(CA$5=1,$S68,BZ378))</f>
        <v>0</v>
      </c>
      <c r="CB68" s="30">
        <f>IF(CB$5="",0,IF(CB$5=1,$S68,CA378))</f>
        <v>0</v>
      </c>
      <c r="CC68" s="30">
        <f>IF(CC$5="",0,IF(CC$5=1,$S68,CB378))</f>
        <v>0</v>
      </c>
      <c r="CD68" s="30">
        <f>IF(CD$5="",0,IF(CD$5=1,$S68,CC378))</f>
        <v>0</v>
      </c>
      <c r="CE68" s="30">
        <f>IF(CE$5="",0,IF(CE$5=1,$S68,CD378))</f>
        <v>0</v>
      </c>
      <c r="CF68" s="30">
        <f>IF(CF$5="",0,IF(CF$5=1,$S68,CE378))</f>
        <v>0</v>
      </c>
      <c r="CG68" s="30">
        <f>IF(CG$5="",0,IF(CG$5=1,$S68,CF378))</f>
        <v>0</v>
      </c>
      <c r="CH68" s="30">
        <f>IF(CH$5="",0,IF(CH$5=1,$S68,CG378))</f>
        <v>0</v>
      </c>
      <c r="CI68" s="30">
        <f>IF(CI$5="",0,IF(CI$5=1,$S68,CH378))</f>
        <v>0</v>
      </c>
      <c r="CJ68" s="30">
        <f>IF(CJ$5="",0,IF(CJ$5=1,$S68,CI378))</f>
        <v>0</v>
      </c>
      <c r="CK68" s="30">
        <f>IF(CK$5="",0,IF(CK$5=1,$S68,CJ378))</f>
        <v>0</v>
      </c>
      <c r="CL68" s="30">
        <f>IF(CL$5="",0,IF(CL$5=1,$S68,CK378))</f>
        <v>0</v>
      </c>
      <c r="CM68" s="30">
        <f>IF(CM$5="",0,IF(CM$5=1,$S68,CL378))</f>
        <v>0</v>
      </c>
      <c r="CN68" s="30">
        <f>IF(CN$5="",0,IF(CN$5=1,$S68,CM378))</f>
        <v>0</v>
      </c>
      <c r="CO68" s="30">
        <f>IF(CO$5="",0,IF(CO$5=1,$S68,CN378))</f>
        <v>0</v>
      </c>
      <c r="CP68" s="30">
        <f>IF(CP$5="",0,IF(CP$5=1,$S68,CO378))</f>
        <v>0</v>
      </c>
      <c r="CQ68" s="30">
        <f>IF(CQ$5="",0,IF(CQ$5=1,$S68,CP378))</f>
        <v>0</v>
      </c>
      <c r="CR68" s="30">
        <f>IF(CR$5="",0,IF(CR$5=1,$S68,CQ378))</f>
        <v>0</v>
      </c>
      <c r="CS68" s="30">
        <f>IF(CS$5="",0,IF(CS$5=1,$S68,CR378))</f>
        <v>0</v>
      </c>
      <c r="CT68" s="30">
        <f>IF(CT$5="",0,IF(CT$5=1,$S68,CS378))</f>
        <v>0</v>
      </c>
    </row>
    <row r="69" spans="1:98" s="27" customFormat="1" ht="12" x14ac:dyDescent="0.25">
      <c r="A69" s="26">
        <f>ROW()</f>
        <v>69</v>
      </c>
      <c r="C69" s="142"/>
      <c r="E69" s="24"/>
      <c r="F69" s="66" t="str">
        <f t="shared" si="103"/>
        <v>АКТИВЫ</v>
      </c>
      <c r="G69" s="66" t="str">
        <f t="shared" si="106"/>
        <v>Запасы СиМ</v>
      </c>
      <c r="H69" s="27" t="str">
        <f t="shared" si="107"/>
        <v>Нераспределенная прибыль</v>
      </c>
      <c r="P69" s="30"/>
      <c r="R69" s="24"/>
      <c r="S69" s="93"/>
      <c r="V69" s="85"/>
      <c r="W69" s="29"/>
      <c r="Z69" s="30">
        <f>IF(Z$5="",0,IF(Z$5=1,$S69,Y379))</f>
        <v>0</v>
      </c>
      <c r="AA69" s="30">
        <f ca="1">IF(AA$5="",0,IF(AA$5=1,$S69,Z379))</f>
        <v>-3278787.8787878784</v>
      </c>
      <c r="AB69" s="30">
        <f ca="1">IF(AB$5="",0,IF(AB$5=1,$S69,AA379))</f>
        <v>-6649242.4242424238</v>
      </c>
      <c r="AC69" s="30">
        <f ca="1">IF(AC$5="",0,IF(AC$5=1,$S69,AB379))</f>
        <v>-10236363.636363637</v>
      </c>
      <c r="AD69" s="30">
        <f ca="1">IF(AD$5="",0,IF(AD$5=1,$S69,AC379))</f>
        <v>-14254437.22943723</v>
      </c>
      <c r="AE69" s="30">
        <f ca="1">IF(AE$5="",0,IF(AE$5=1,$S69,AD379))</f>
        <v>-18397510.822510824</v>
      </c>
      <c r="AF69" s="30">
        <f ca="1">IF(AF$5="",0,IF(AF$5=1,$S69,AE379))</f>
        <v>-22623917.748917751</v>
      </c>
      <c r="AG69" s="30">
        <f ca="1">IF(AG$5="",0,IF(AG$5=1,$S69,AF379))</f>
        <v>-26850324.675324678</v>
      </c>
      <c r="AH69" s="30">
        <f ca="1">IF(AH$5="",0,IF(AH$5=1,$S69,AG379))</f>
        <v>-31076731.601731606</v>
      </c>
      <c r="AI69" s="30">
        <f ca="1">IF(AI$5="",0,IF(AI$5=1,$S69,AH379))</f>
        <v>-35300409.245108232</v>
      </c>
      <c r="AJ69" s="30">
        <f ca="1">IF(AJ$5="",0,IF(AJ$5=1,$S69,AI379))</f>
        <v>-39503822.49636364</v>
      </c>
      <c r="AK69" s="30">
        <f ca="1">IF(AK$5="",0,IF(AK$5=1,$S69,AJ379))</f>
        <v>-43659373.885558441</v>
      </c>
      <c r="AL69" s="30">
        <f ca="1">IF(AL$5="",0,IF(AL$5=1,$S69,AK379))</f>
        <v>-47758135.414313853</v>
      </c>
      <c r="AM69" s="30">
        <f ca="1">IF(AM$5="",0,IF(AM$5=1,$S69,AL379))</f>
        <v>-51798712.529099569</v>
      </c>
      <c r="AN69" s="30">
        <f ca="1">IF(AN$5="",0,IF(AN$5=1,$S69,AM379))</f>
        <v>-55782792.637479223</v>
      </c>
      <c r="AO69" s="30">
        <f ca="1">IF(AO$5="",0,IF(AO$5=1,$S69,AN379))</f>
        <v>-59677265.445884638</v>
      </c>
      <c r="AP69" s="30">
        <f ca="1">IF(AP$5="",0,IF(AP$5=1,$S69,AO379))</f>
        <v>-63376004.565362021</v>
      </c>
      <c r="AQ69" s="30">
        <f ca="1">IF(AQ$5="",0,IF(AQ$5=1,$S69,AP379))</f>
        <v>-66745883.756453037</v>
      </c>
      <c r="AR69" s="30">
        <f ca="1">IF(AR$5="",0,IF(AR$5=1,$S69,AQ379))</f>
        <v>-69646143.314566478</v>
      </c>
      <c r="AS69" s="30">
        <f ca="1">IF(AS$5="",0,IF(AS$5=1,$S69,AR379))</f>
        <v>-72253023.732806548</v>
      </c>
      <c r="AT69" s="30">
        <f ca="1">IF(AT$5="",0,IF(AT$5=1,$S69,AS379))</f>
        <v>-74190130.841877073</v>
      </c>
      <c r="AU69" s="30">
        <f ca="1">IF(AU$5="",0,IF(AU$5=1,$S69,AT379))</f>
        <v>-75411435.366633579</v>
      </c>
      <c r="AV69" s="30">
        <f ca="1">IF(AV$5="",0,IF(AV$5=1,$S69,AU379))</f>
        <v>-75892738.83667016</v>
      </c>
      <c r="AW69" s="30">
        <f ca="1">IF(AW$5="",0,IF(AW$5=1,$S69,AV379))</f>
        <v>-75621497.942106962</v>
      </c>
      <c r="AX69" s="30">
        <f ca="1">IF(AX$5="",0,IF(AX$5=1,$S69,AW379))</f>
        <v>-74592128.761056572</v>
      </c>
      <c r="AY69" s="30">
        <f ca="1">IF(AY$5="",0,IF(AY$5=1,$S69,AX379))</f>
        <v>-73100483.119264856</v>
      </c>
      <c r="AZ69" s="30">
        <f ca="1">IF(AZ$5="",0,IF(AZ$5=1,$S69,AY379))</f>
        <v>-70848318.892486006</v>
      </c>
      <c r="BA69" s="30">
        <f ca="1">IF(BA$5="",0,IF(BA$5=1,$S69,AZ379))</f>
        <v>-67835433.460809439</v>
      </c>
      <c r="BB69" s="30">
        <f ca="1">IF(BB$5="",0,IF(BB$5=1,$S69,BA379))</f>
        <v>-64061797.829153322</v>
      </c>
      <c r="BC69" s="30">
        <f ca="1">IF(BC$5="",0,IF(BC$5=1,$S69,BB379))</f>
        <v>-59527417.956240006</v>
      </c>
      <c r="BD69" s="30">
        <f ca="1">IF(BD$5="",0,IF(BD$5=1,$S69,BC379))</f>
        <v>-54529916.436241195</v>
      </c>
      <c r="BE69" s="30">
        <f ca="1">IF(BE$5="",0,IF(BE$5=1,$S69,BD379))</f>
        <v>-48771674.221537836</v>
      </c>
      <c r="BF69" s="30">
        <f ca="1">IF(BF$5="",0,IF(BF$5=1,$S69,BE379))</f>
        <v>-42259514.51970569</v>
      </c>
      <c r="BG69" s="30">
        <f ca="1">IF(BG$5="",0,IF(BG$5=1,$S69,BF379))</f>
        <v>-35044098.311047792</v>
      </c>
      <c r="BH69" s="30">
        <f ca="1">IF(BH$5="",0,IF(BH$5=1,$S69,BG379))</f>
        <v>-27245080.250715643</v>
      </c>
      <c r="BI69" s="30">
        <f ca="1">IF(BI$5="",0,IF(BI$5=1,$S69,BH379))</f>
        <v>-19004434.98980774</v>
      </c>
      <c r="BJ69" s="30">
        <f ca="1">IF(BJ$5="",0,IF(BJ$5=1,$S69,BI379))</f>
        <v>-10467623.563248321</v>
      </c>
      <c r="BK69" s="30">
        <f ca="1">IF(BK$5="",0,IF(BK$5=1,$S69,BJ379))</f>
        <v>-1758830.4681131393</v>
      </c>
      <c r="BL69" s="30">
        <f ca="1">IF(BL$5="",0,IF(BL$5=1,$S69,BK379))</f>
        <v>5633309.212287331</v>
      </c>
      <c r="BM69" s="30">
        <f ca="1">IF(BM$5="",0,IF(BM$5=1,$S69,BL379))</f>
        <v>12709832.21793941</v>
      </c>
      <c r="BN69" s="30">
        <f ca="1">IF(BN$5="",0,IF(BN$5=1,$S69,BM379))</f>
        <v>19803011.773950581</v>
      </c>
      <c r="BO69" s="30">
        <f ca="1">IF(BO$5="",0,IF(BO$5=1,$S69,BN379))</f>
        <v>26902757.672471751</v>
      </c>
      <c r="BP69" s="30">
        <f ca="1">IF(BP$5="",0,IF(BP$5=1,$S69,BO379))</f>
        <v>34004591.590775646</v>
      </c>
      <c r="BQ69" s="30">
        <f ca="1">IF(BQ$5="",0,IF(BQ$5=1,$S69,BP379))</f>
        <v>41107100.52325803</v>
      </c>
      <c r="BR69" s="30">
        <f ca="1">IF(BR$5="",0,IF(BR$5=1,$S69,BQ379))</f>
        <v>48209787.143514358</v>
      </c>
      <c r="BS69" s="30">
        <f ca="1">IF(BS$5="",0,IF(BS$5=1,$S69,BR379))</f>
        <v>55312489.35561613</v>
      </c>
      <c r="BT69" s="30">
        <f ca="1">IF(BT$5="",0,IF(BT$5=1,$S69,BS379))</f>
        <v>62415183.963497907</v>
      </c>
      <c r="BU69" s="30">
        <f ca="1">IF(BU$5="",0,IF(BU$5=1,$S69,BT379))</f>
        <v>69517875.734137565</v>
      </c>
      <c r="BV69" s="30">
        <f>IF(BV$5="",0,IF(BV$5=1,$S69,BU379))</f>
        <v>0</v>
      </c>
      <c r="BW69" s="30">
        <f>IF(BW$5="",0,IF(BW$5=1,$S69,BV379))</f>
        <v>0</v>
      </c>
      <c r="BX69" s="30">
        <f>IF(BX$5="",0,IF(BX$5=1,$S69,BW379))</f>
        <v>0</v>
      </c>
      <c r="BY69" s="30">
        <f>IF(BY$5="",0,IF(BY$5=1,$S69,BX379))</f>
        <v>0</v>
      </c>
      <c r="BZ69" s="30">
        <f>IF(BZ$5="",0,IF(BZ$5=1,$S69,BY379))</f>
        <v>0</v>
      </c>
      <c r="CA69" s="30">
        <f>IF(CA$5="",0,IF(CA$5=1,$S69,BZ379))</f>
        <v>0</v>
      </c>
      <c r="CB69" s="30">
        <f>IF(CB$5="",0,IF(CB$5=1,$S69,CA379))</f>
        <v>0</v>
      </c>
      <c r="CC69" s="30">
        <f>IF(CC$5="",0,IF(CC$5=1,$S69,CB379))</f>
        <v>0</v>
      </c>
      <c r="CD69" s="30">
        <f>IF(CD$5="",0,IF(CD$5=1,$S69,CC379))</f>
        <v>0</v>
      </c>
      <c r="CE69" s="30">
        <f>IF(CE$5="",0,IF(CE$5=1,$S69,CD379))</f>
        <v>0</v>
      </c>
      <c r="CF69" s="30">
        <f>IF(CF$5="",0,IF(CF$5=1,$S69,CE379))</f>
        <v>0</v>
      </c>
      <c r="CG69" s="30">
        <f>IF(CG$5="",0,IF(CG$5=1,$S69,CF379))</f>
        <v>0</v>
      </c>
      <c r="CH69" s="30">
        <f>IF(CH$5="",0,IF(CH$5=1,$S69,CG379))</f>
        <v>0</v>
      </c>
      <c r="CI69" s="30">
        <f>IF(CI$5="",0,IF(CI$5=1,$S69,CH379))</f>
        <v>0</v>
      </c>
      <c r="CJ69" s="30">
        <f>IF(CJ$5="",0,IF(CJ$5=1,$S69,CI379))</f>
        <v>0</v>
      </c>
      <c r="CK69" s="30">
        <f>IF(CK$5="",0,IF(CK$5=1,$S69,CJ379))</f>
        <v>0</v>
      </c>
      <c r="CL69" s="30">
        <f>IF(CL$5="",0,IF(CL$5=1,$S69,CK379))</f>
        <v>0</v>
      </c>
      <c r="CM69" s="30">
        <f>IF(CM$5="",0,IF(CM$5=1,$S69,CL379))</f>
        <v>0</v>
      </c>
      <c r="CN69" s="30">
        <f>IF(CN$5="",0,IF(CN$5=1,$S69,CM379))</f>
        <v>0</v>
      </c>
      <c r="CO69" s="30">
        <f>IF(CO$5="",0,IF(CO$5=1,$S69,CN379))</f>
        <v>0</v>
      </c>
      <c r="CP69" s="30">
        <f>IF(CP$5="",0,IF(CP$5=1,$S69,CO379))</f>
        <v>0</v>
      </c>
      <c r="CQ69" s="30">
        <f>IF(CQ$5="",0,IF(CQ$5=1,$S69,CP379))</f>
        <v>0</v>
      </c>
      <c r="CR69" s="30">
        <f>IF(CR$5="",0,IF(CR$5=1,$S69,CQ379))</f>
        <v>0</v>
      </c>
      <c r="CS69" s="30">
        <f>IF(CS$5="",0,IF(CS$5=1,$S69,CR379))</f>
        <v>0</v>
      </c>
      <c r="CT69" s="30">
        <f>IF(CT$5="",0,IF(CT$5=1,$S69,CS379))</f>
        <v>0</v>
      </c>
    </row>
    <row r="70" spans="1:98" s="2" customFormat="1" ht="12" x14ac:dyDescent="0.25">
      <c r="A70" s="11">
        <f>ROW()</f>
        <v>70</v>
      </c>
      <c r="C70" s="142"/>
      <c r="E70" s="23" t="str">
        <f>Lists!$N$9</f>
        <v>пустая строка</v>
      </c>
      <c r="P70" s="3"/>
      <c r="R70" s="23"/>
      <c r="S70" s="3"/>
      <c r="V70" s="74"/>
      <c r="W70" s="5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</row>
    <row r="71" spans="1:98" x14ac:dyDescent="0.3">
      <c r="A71" s="11">
        <f>ROW()</f>
        <v>71</v>
      </c>
    </row>
    <row r="72" spans="1:98" x14ac:dyDescent="0.3">
      <c r="A72" s="11">
        <f>ROW()</f>
        <v>72</v>
      </c>
      <c r="E72" s="23" t="s">
        <v>24</v>
      </c>
      <c r="F72" s="66" t="str">
        <f t="shared" ref="F72" si="108">$F$9</f>
        <v>АКТИВЫ</v>
      </c>
      <c r="G72" s="6" t="s">
        <v>82</v>
      </c>
      <c r="Z72" s="7">
        <f>SUM(Z73:Z82)</f>
        <v>0</v>
      </c>
      <c r="AA72" s="7">
        <f t="shared" ref="AA72" ca="1" si="109">SUM(AA73:AA82)</f>
        <v>0</v>
      </c>
      <c r="AB72" s="7">
        <f t="shared" ref="AB72" ca="1" si="110">SUM(AB73:AB82)</f>
        <v>0</v>
      </c>
      <c r="AC72" s="7">
        <f ca="1">SUM(AC73:AC82)</f>
        <v>-4680</v>
      </c>
      <c r="AD72" s="7">
        <f t="shared" ref="AD72" ca="1" si="111">SUM(AD73:AD82)</f>
        <v>-18720</v>
      </c>
      <c r="AE72" s="7">
        <f t="shared" ref="AE72" ca="1" si="112">SUM(AE73:AE82)</f>
        <v>-30767.200000000001</v>
      </c>
      <c r="AF72" s="7">
        <f t="shared" ref="AF72" ca="1" si="113">SUM(AF73:AF82)</f>
        <v>-28793</v>
      </c>
      <c r="AG72" s="7">
        <f t="shared" ref="AG72" ca="1" si="114">SUM(AG73:AG82)</f>
        <v>802.35999999999967</v>
      </c>
      <c r="AH72" s="7">
        <f t="shared" ref="AH72" ca="1" si="115">SUM(AH73:AH82)</f>
        <v>44854.379999999983</v>
      </c>
      <c r="AI72" s="7">
        <f t="shared" ref="AI72" ca="1" si="116">SUM(AI73:AI82)</f>
        <v>67439.819999999978</v>
      </c>
      <c r="AJ72" s="7">
        <f t="shared" ref="AJ72" ca="1" si="117">SUM(AJ73:AJ82)</f>
        <v>63180.54800000001</v>
      </c>
      <c r="AK72" s="7">
        <f t="shared" ref="AK72" ca="1" si="118">SUM(AK73:AK82)</f>
        <v>56779.165999999976</v>
      </c>
      <c r="AL72" s="7">
        <f t="shared" ref="AL72" ca="1" si="119">SUM(AL73:AL82)</f>
        <v>114385.39000000006</v>
      </c>
      <c r="AM72" s="7">
        <f t="shared" ref="AM72" ca="1" si="120">SUM(AM73:AM82)</f>
        <v>303892.77599999995</v>
      </c>
      <c r="AN72" s="7">
        <f t="shared" ref="AN72" ca="1" si="121">SUM(AN73:AN82)</f>
        <v>662086.41800000006</v>
      </c>
      <c r="AO72" s="7">
        <f t="shared" ref="AO72" ca="1" si="122">SUM(AO73:AO82)</f>
        <v>1199089.048</v>
      </c>
      <c r="AP72" s="7">
        <f t="shared" ref="AP72" ca="1" si="123">SUM(AP73:AP82)</f>
        <v>1898385.9350000001</v>
      </c>
      <c r="AQ72" s="7">
        <f t="shared" ref="AQ72" ca="1" si="124">SUM(AQ73:AQ82)</f>
        <v>2735926.85</v>
      </c>
      <c r="AR72" s="7">
        <f t="shared" ref="AR72" ca="1" si="125">SUM(AR73:AR82)</f>
        <v>3693516.8110000002</v>
      </c>
      <c r="AS72" s="7">
        <f t="shared" ref="AS72" ca="1" si="126">SUM(AS73:AS82)</f>
        <v>4759363.28</v>
      </c>
      <c r="AT72" s="7">
        <f t="shared" ref="AT72" ca="1" si="127">SUM(AT73:AT82)</f>
        <v>5926436.9749999996</v>
      </c>
      <c r="AU72" s="7">
        <f t="shared" ref="AU72" ca="1" si="128">SUM(AU73:AU82)</f>
        <v>7190624.125</v>
      </c>
      <c r="AV72" s="7">
        <f t="shared" ref="AV72" ca="1" si="129">SUM(AV73:AV82)</f>
        <v>8550038.625</v>
      </c>
      <c r="AW72" s="7">
        <f t="shared" ref="AW72" ca="1" si="130">SUM(AW73:AW82)</f>
        <v>10004044.115</v>
      </c>
      <c r="AX72" s="7">
        <f t="shared" ref="AX72" ca="1" si="131">SUM(AX73:AX82)</f>
        <v>11552381.289999999</v>
      </c>
      <c r="AY72" s="7">
        <f t="shared" ref="AY72" ca="1" si="132">SUM(AY73:AY82)</f>
        <v>13194954.09</v>
      </c>
      <c r="AZ72" s="7">
        <f t="shared" ref="AZ72" ca="1" si="133">SUM(AZ73:AZ82)</f>
        <v>14943447.889999999</v>
      </c>
      <c r="BA72" s="7">
        <f t="shared" ref="BA72" ca="1" si="134">SUM(BA73:BA82)</f>
        <v>16821262.690000001</v>
      </c>
      <c r="BB72" s="7">
        <f t="shared" ref="BB72" ca="1" si="135">SUM(BB73:BB82)</f>
        <v>18823416.490000002</v>
      </c>
      <c r="BC72" s="7">
        <f t="shared" ref="BC72" ca="1" si="136">SUM(BC73:BC82)</f>
        <v>20914855.790000003</v>
      </c>
      <c r="BD72" s="7">
        <f t="shared" ref="BD72" ca="1" si="137">SUM(BD73:BD82)</f>
        <v>23026527.690000001</v>
      </c>
      <c r="BE72" s="7">
        <f t="shared" ref="BE72" ca="1" si="138">SUM(BE73:BE82)</f>
        <v>25093040.540000003</v>
      </c>
      <c r="BF72" s="7">
        <f t="shared" ref="BF72" ca="1" si="139">SUM(BF73:BF82)</f>
        <v>27080310.790000003</v>
      </c>
      <c r="BG72" s="7">
        <f t="shared" ref="BG72" ca="1" si="140">SUM(BG73:BG82)</f>
        <v>28980155.220000003</v>
      </c>
      <c r="BH72" s="7">
        <f t="shared" ref="BH72" ca="1" si="141">SUM(BH73:BH82)</f>
        <v>30810267.855</v>
      </c>
      <c r="BI72" s="7">
        <f t="shared" ref="BI72" ca="1" si="142">SUM(BI73:BI82)</f>
        <v>32595600.68</v>
      </c>
      <c r="BJ72" s="7">
        <f t="shared" ref="BJ72" ca="1" si="143">SUM(BJ73:BJ82)</f>
        <v>34354850.914999999</v>
      </c>
      <c r="BK72" s="7">
        <f t="shared" ref="BK72" ca="1" si="144">SUM(BK73:BK82)</f>
        <v>36099961.920000002</v>
      </c>
      <c r="BL72" s="7">
        <f t="shared" ref="BL72" ca="1" si="145">SUM(BL73:BL82)</f>
        <v>37838028.274999999</v>
      </c>
      <c r="BM72" s="7">
        <f t="shared" ref="BM72" ca="1" si="146">SUM(BM73:BM82)</f>
        <v>39573196.325000003</v>
      </c>
      <c r="BN72" s="7">
        <f t="shared" ref="BN72" ca="1" si="147">SUM(BN73:BN82)</f>
        <v>41307358.024999999</v>
      </c>
      <c r="BO72" s="7">
        <f t="shared" ref="BO72" ca="1" si="148">SUM(BO73:BO82)</f>
        <v>43041149.734999999</v>
      </c>
      <c r="BP72" s="7">
        <f t="shared" ref="BP72" ca="1" si="149">SUM(BP73:BP82)</f>
        <v>44774830.760000005</v>
      </c>
      <c r="BQ72" s="7">
        <f t="shared" ref="BQ72" ca="1" si="150">SUM(BQ73:BQ82)</f>
        <v>46508497.160000004</v>
      </c>
      <c r="BR72" s="7">
        <f t="shared" ref="BR72" ca="1" si="151">SUM(BR73:BR82)</f>
        <v>48242163.560000002</v>
      </c>
      <c r="BS72" s="7">
        <f t="shared" ref="BS72" ca="1" si="152">SUM(BS73:BS82)</f>
        <v>49975829.960000001</v>
      </c>
      <c r="BT72" s="7">
        <f t="shared" ref="BT72" ca="1" si="153">SUM(BT73:BT82)</f>
        <v>51709496.359999999</v>
      </c>
      <c r="BU72" s="7">
        <f t="shared" ref="BU72" ca="1" si="154">SUM(BU73:BU82)</f>
        <v>53443162.759999998</v>
      </c>
      <c r="BV72" s="7">
        <f t="shared" ref="BV72" si="155">SUM(BV73:BV82)</f>
        <v>0</v>
      </c>
      <c r="BW72" s="7">
        <f t="shared" ref="BW72" si="156">SUM(BW73:BW82)</f>
        <v>0</v>
      </c>
      <c r="BX72" s="7">
        <f t="shared" ref="BX72" si="157">SUM(BX73:BX82)</f>
        <v>0</v>
      </c>
      <c r="BY72" s="7">
        <f t="shared" ref="BY72" si="158">SUM(BY73:BY82)</f>
        <v>0</v>
      </c>
      <c r="BZ72" s="7">
        <f t="shared" ref="BZ72" si="159">SUM(BZ73:BZ82)</f>
        <v>0</v>
      </c>
      <c r="CA72" s="7">
        <f t="shared" ref="CA72" si="160">SUM(CA73:CA82)</f>
        <v>0</v>
      </c>
      <c r="CB72" s="7">
        <f t="shared" ref="CB72" si="161">SUM(CB73:CB82)</f>
        <v>0</v>
      </c>
      <c r="CC72" s="7">
        <f t="shared" ref="CC72" si="162">SUM(CC73:CC82)</f>
        <v>0</v>
      </c>
      <c r="CD72" s="7">
        <f t="shared" ref="CD72" si="163">SUM(CD73:CD82)</f>
        <v>0</v>
      </c>
      <c r="CE72" s="7">
        <f t="shared" ref="CE72" si="164">SUM(CE73:CE82)</f>
        <v>0</v>
      </c>
      <c r="CF72" s="7">
        <f t="shared" ref="CF72" si="165">SUM(CF73:CF82)</f>
        <v>0</v>
      </c>
      <c r="CG72" s="7">
        <f t="shared" ref="CG72" si="166">SUM(CG73:CG82)</f>
        <v>0</v>
      </c>
      <c r="CH72" s="7">
        <f t="shared" ref="CH72" si="167">SUM(CH73:CH82)</f>
        <v>0</v>
      </c>
      <c r="CI72" s="7">
        <f t="shared" ref="CI72" si="168">SUM(CI73:CI82)</f>
        <v>0</v>
      </c>
      <c r="CJ72" s="7">
        <f t="shared" ref="CJ72" si="169">SUM(CJ73:CJ82)</f>
        <v>0</v>
      </c>
      <c r="CK72" s="7">
        <f t="shared" ref="CK72" si="170">SUM(CK73:CK82)</f>
        <v>0</v>
      </c>
      <c r="CL72" s="7">
        <f t="shared" ref="CL72" si="171">SUM(CL73:CL82)</f>
        <v>0</v>
      </c>
      <c r="CM72" s="7">
        <f t="shared" ref="CM72" si="172">SUM(CM73:CM82)</f>
        <v>0</v>
      </c>
      <c r="CN72" s="7">
        <f t="shared" ref="CN72" si="173">SUM(CN73:CN82)</f>
        <v>0</v>
      </c>
      <c r="CO72" s="7">
        <f t="shared" ref="CO72" si="174">SUM(CO73:CO82)</f>
        <v>0</v>
      </c>
      <c r="CP72" s="7">
        <f t="shared" ref="CP72" si="175">SUM(CP73:CP82)</f>
        <v>0</v>
      </c>
      <c r="CQ72" s="7">
        <f t="shared" ref="CQ72" si="176">SUM(CQ73:CQ82)</f>
        <v>0</v>
      </c>
      <c r="CR72" s="7">
        <f t="shared" ref="CR72" si="177">SUM(CR73:CR82)</f>
        <v>0</v>
      </c>
      <c r="CS72" s="7">
        <f t="shared" ref="CS72" si="178">SUM(CS73:CS82)</f>
        <v>0</v>
      </c>
      <c r="CT72" s="7">
        <f t="shared" ref="CT72" si="179">SUM(CT73:CT82)</f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$F$319</f>
        <v>АКТИВЫ</v>
      </c>
      <c r="G73" s="66" t="str">
        <f>$G$16</f>
        <v>Запасы СиМ</v>
      </c>
      <c r="H73" s="27" t="str">
        <f>BP!$F$21</f>
        <v>Основа</v>
      </c>
      <c r="P73" s="30"/>
      <c r="R73" s="24"/>
      <c r="S73" s="93"/>
      <c r="V73" s="85"/>
      <c r="W73" s="29"/>
      <c r="Z73" s="30">
        <f>IF(Z$5="",0,IF(Z$5=1,$S73,Y383))</f>
        <v>0</v>
      </c>
      <c r="AA73" s="30">
        <f ca="1">IF(AA$5="",0,IF(AA$5=1,$S73,Z383))</f>
        <v>0</v>
      </c>
      <c r="AB73" s="30">
        <f ca="1">IF(AB$5="",0,IF(AB$5=1,$S73,AA383))</f>
        <v>0</v>
      </c>
      <c r="AC73" s="30">
        <f ca="1">IF(AC$5="",0,IF(AC$5=1,$S73,AB383))</f>
        <v>-4200</v>
      </c>
      <c r="AD73" s="30">
        <f ca="1">IF(AD$5="",0,IF(AD$5=1,$S73,AC383))</f>
        <v>-16800</v>
      </c>
      <c r="AE73" s="30">
        <f ca="1">IF(AE$5="",0,IF(AE$5=1,$S73,AD383))</f>
        <v>-30240</v>
      </c>
      <c r="AF73" s="30">
        <f ca="1">IF(AF$5="",0,IF(AF$5=1,$S73,AE383))</f>
        <v>-44205</v>
      </c>
      <c r="AG73" s="30">
        <f ca="1">IF(AG$5="",0,IF(AG$5=1,$S73,AF383))</f>
        <v>-56385</v>
      </c>
      <c r="AH73" s="30">
        <f ca="1">IF(AH$5="",0,IF(AH$5=1,$S73,AG383))</f>
        <v>-74067.000000000015</v>
      </c>
      <c r="AI73" s="30">
        <f ca="1">IF(AI$5="",0,IF(AI$5=1,$S73,AH383))</f>
        <v>-120267.00000000001</v>
      </c>
      <c r="AJ73" s="30">
        <f ca="1">IF(AJ$5="",0,IF(AJ$5=1,$S73,AI383))</f>
        <v>-198051</v>
      </c>
      <c r="AK73" s="30">
        <f ca="1">IF(AK$5="",0,IF(AK$5=1,$S73,AJ383))</f>
        <v>-309718.5</v>
      </c>
      <c r="AL73" s="30">
        <f ca="1">IF(AL$5="",0,IF(AL$5=1,$S73,AK383))</f>
        <v>-451185</v>
      </c>
      <c r="AM73" s="30">
        <f ca="1">IF(AM$5="",0,IF(AM$5=1,$S73,AL383))</f>
        <v>-610228.5</v>
      </c>
      <c r="AN73" s="30">
        <f ca="1">IF(AN$5="",0,IF(AN$5=1,$S73,AM383))</f>
        <v>-779709</v>
      </c>
      <c r="AO73" s="30">
        <f ca="1">IF(AO$5="",0,IF(AO$5=1,$S73,AN383))</f>
        <v>-954607.5</v>
      </c>
      <c r="AP73" s="30">
        <f ca="1">IF(AP$5="",0,IF(AP$5=1,$S73,AO383))</f>
        <v>-1132372.5</v>
      </c>
      <c r="AQ73" s="30">
        <f ca="1">IF(AQ$5="",0,IF(AQ$5=1,$S73,AP383))</f>
        <v>-1311397.5</v>
      </c>
      <c r="AR73" s="30">
        <f ca="1">IF(AR$5="",0,IF(AR$5=1,$S73,AQ383))</f>
        <v>-1490737.5</v>
      </c>
      <c r="AS73" s="30">
        <f ca="1">IF(AS$5="",0,IF(AS$5=1,$S73,AR383))</f>
        <v>-1670235</v>
      </c>
      <c r="AT73" s="30">
        <f ca="1">IF(AT$5="",0,IF(AT$5=1,$S73,AS383))</f>
        <v>-1849785</v>
      </c>
      <c r="AU73" s="30">
        <f ca="1">IF(AU$5="",0,IF(AU$5=1,$S73,AT383))</f>
        <v>-2029335</v>
      </c>
      <c r="AV73" s="30">
        <f ca="1">IF(AV$5="",0,IF(AV$5=1,$S73,AU383))</f>
        <v>-2208885</v>
      </c>
      <c r="AW73" s="30">
        <f ca="1">IF(AW$5="",0,IF(AW$5=1,$S73,AV383))</f>
        <v>-2388435</v>
      </c>
      <c r="AX73" s="30">
        <f ca="1">IF(AX$5="",0,IF(AX$5=1,$S73,AW383))</f>
        <v>-2567985</v>
      </c>
      <c r="AY73" s="30">
        <f ca="1">IF(AY$5="",0,IF(AY$5=1,$S73,AX383))</f>
        <v>-2747535</v>
      </c>
      <c r="AZ73" s="30">
        <f ca="1">IF(AZ$5="",0,IF(AZ$5=1,$S73,AY383))</f>
        <v>-2916585</v>
      </c>
      <c r="BA73" s="30">
        <f ca="1">IF(BA$5="",0,IF(BA$5=1,$S73,AZ383))</f>
        <v>-3054135</v>
      </c>
      <c r="BB73" s="30">
        <f ca="1">IF(BB$5="",0,IF(BB$5=1,$S73,BA383))</f>
        <v>-3158085</v>
      </c>
      <c r="BC73" s="30">
        <f ca="1">IF(BC$5="",0,IF(BC$5=1,$S73,BB383))</f>
        <v>-3227122.5</v>
      </c>
      <c r="BD73" s="30">
        <f ca="1">IF(BD$5="",0,IF(BD$5=1,$S73,BC383))</f>
        <v>-3265710</v>
      </c>
      <c r="BE73" s="30">
        <f ca="1">IF(BE$5="",0,IF(BE$5=1,$S73,BD383))</f>
        <v>-3286342.5</v>
      </c>
      <c r="BF73" s="30">
        <f ca="1">IF(BF$5="",0,IF(BF$5=1,$S73,BE383))</f>
        <v>-3296475</v>
      </c>
      <c r="BG73" s="30">
        <f ca="1">IF(BG$5="",0,IF(BG$5=1,$S73,BF383))</f>
        <v>-3301147.5</v>
      </c>
      <c r="BH73" s="30">
        <f ca="1">IF(BH$5="",0,IF(BH$5=1,$S73,BG383))</f>
        <v>-3302932.5</v>
      </c>
      <c r="BI73" s="30">
        <f ca="1">IF(BI$5="",0,IF(BI$5=1,$S73,BH383))</f>
        <v>-3303457.5</v>
      </c>
      <c r="BJ73" s="30">
        <f ca="1">IF(BJ$5="",0,IF(BJ$5=1,$S73,BI383))</f>
        <v>-3303667.5</v>
      </c>
      <c r="BK73" s="30">
        <f ca="1">IF(BK$5="",0,IF(BK$5=1,$S73,BJ383))</f>
        <v>-3303720.0000000005</v>
      </c>
      <c r="BL73" s="30">
        <f ca="1">IF(BL$5="",0,IF(BL$5=1,$S73,BK383))</f>
        <v>-3303720.0000000005</v>
      </c>
      <c r="BM73" s="30">
        <f ca="1">IF(BM$5="",0,IF(BM$5=1,$S73,BL383))</f>
        <v>-3303720.0000000005</v>
      </c>
      <c r="BN73" s="30">
        <f ca="1">IF(BN$5="",0,IF(BN$5=1,$S73,BM383))</f>
        <v>-3303720.0000000005</v>
      </c>
      <c r="BO73" s="30">
        <f ca="1">IF(BO$5="",0,IF(BO$5=1,$S73,BN383))</f>
        <v>-3303720.0000000005</v>
      </c>
      <c r="BP73" s="30">
        <f ca="1">IF(BP$5="",0,IF(BP$5=1,$S73,BO383))</f>
        <v>-3303720.0000000005</v>
      </c>
      <c r="BQ73" s="30">
        <f ca="1">IF(BQ$5="",0,IF(BQ$5=1,$S73,BP383))</f>
        <v>-3303720.0000000005</v>
      </c>
      <c r="BR73" s="30">
        <f ca="1">IF(BR$5="",0,IF(BR$5=1,$S73,BQ383))</f>
        <v>-3303720.0000000005</v>
      </c>
      <c r="BS73" s="30">
        <f ca="1">IF(BS$5="",0,IF(BS$5=1,$S73,BR383))</f>
        <v>-3303720.0000000005</v>
      </c>
      <c r="BT73" s="30">
        <f ca="1">IF(BT$5="",0,IF(BT$5=1,$S73,BS383))</f>
        <v>-3303720.0000000005</v>
      </c>
      <c r="BU73" s="30">
        <f ca="1">IF(BU$5="",0,IF(BU$5=1,$S73,BT383))</f>
        <v>-3303720.0000000005</v>
      </c>
      <c r="BV73" s="30">
        <f>IF(BV$5="",0,IF(BV$5=1,$S73,BU383))</f>
        <v>0</v>
      </c>
      <c r="BW73" s="30">
        <f>IF(BW$5="",0,IF(BW$5=1,$S73,BV383))</f>
        <v>0</v>
      </c>
      <c r="BX73" s="30">
        <f>IF(BX$5="",0,IF(BX$5=1,$S73,BW383))</f>
        <v>0</v>
      </c>
      <c r="BY73" s="30">
        <f>IF(BY$5="",0,IF(BY$5=1,$S73,BX383))</f>
        <v>0</v>
      </c>
      <c r="BZ73" s="30">
        <f>IF(BZ$5="",0,IF(BZ$5=1,$S73,BY383))</f>
        <v>0</v>
      </c>
      <c r="CA73" s="30">
        <f>IF(CA$5="",0,IF(CA$5=1,$S73,BZ383))</f>
        <v>0</v>
      </c>
      <c r="CB73" s="30">
        <f>IF(CB$5="",0,IF(CB$5=1,$S73,CA383))</f>
        <v>0</v>
      </c>
      <c r="CC73" s="30">
        <f>IF(CC$5="",0,IF(CC$5=1,$S73,CB383))</f>
        <v>0</v>
      </c>
      <c r="CD73" s="30">
        <f>IF(CD$5="",0,IF(CD$5=1,$S73,CC383))</f>
        <v>0</v>
      </c>
      <c r="CE73" s="30">
        <f>IF(CE$5="",0,IF(CE$5=1,$S73,CD383))</f>
        <v>0</v>
      </c>
      <c r="CF73" s="30">
        <f>IF(CF$5="",0,IF(CF$5=1,$S73,CE383))</f>
        <v>0</v>
      </c>
      <c r="CG73" s="30">
        <f>IF(CG$5="",0,IF(CG$5=1,$S73,CF383))</f>
        <v>0</v>
      </c>
      <c r="CH73" s="30">
        <f>IF(CH$5="",0,IF(CH$5=1,$S73,CG383))</f>
        <v>0</v>
      </c>
      <c r="CI73" s="30">
        <f>IF(CI$5="",0,IF(CI$5=1,$S73,CH383))</f>
        <v>0</v>
      </c>
      <c r="CJ73" s="30">
        <f>IF(CJ$5="",0,IF(CJ$5=1,$S73,CI383))</f>
        <v>0</v>
      </c>
      <c r="CK73" s="30">
        <f>IF(CK$5="",0,IF(CK$5=1,$S73,CJ383))</f>
        <v>0</v>
      </c>
      <c r="CL73" s="30">
        <f>IF(CL$5="",0,IF(CL$5=1,$S73,CK383))</f>
        <v>0</v>
      </c>
      <c r="CM73" s="30">
        <f>IF(CM$5="",0,IF(CM$5=1,$S73,CL383))</f>
        <v>0</v>
      </c>
      <c r="CN73" s="30">
        <f>IF(CN$5="",0,IF(CN$5=1,$S73,CM383))</f>
        <v>0</v>
      </c>
      <c r="CO73" s="30">
        <f>IF(CO$5="",0,IF(CO$5=1,$S73,CN383))</f>
        <v>0</v>
      </c>
      <c r="CP73" s="30">
        <f>IF(CP$5="",0,IF(CP$5=1,$S73,CO383))</f>
        <v>0</v>
      </c>
      <c r="CQ73" s="30">
        <f>IF(CQ$5="",0,IF(CQ$5=1,$S73,CP383))</f>
        <v>0</v>
      </c>
      <c r="CR73" s="30">
        <f>IF(CR$5="",0,IF(CR$5=1,$S73,CQ383))</f>
        <v>0</v>
      </c>
      <c r="CS73" s="30">
        <f>IF(CS$5="",0,IF(CS$5=1,$S73,CR383))</f>
        <v>0</v>
      </c>
      <c r="CT73" s="30">
        <f>IF(CT$5="",0,IF(CT$5=1,$S73,CS383))</f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$F$319</f>
        <v>АКТИВЫ</v>
      </c>
      <c r="G74" s="66" t="str">
        <f t="shared" ref="G74:G81" si="180">$G$16</f>
        <v>Запасы СиМ</v>
      </c>
      <c r="H74" s="27" t="str">
        <f>BP!$F$22</f>
        <v>Сырье</v>
      </c>
      <c r="P74" s="30"/>
      <c r="R74" s="24"/>
      <c r="S74" s="93"/>
      <c r="V74" s="85"/>
      <c r="W74" s="29"/>
      <c r="Z74" s="30">
        <f>IF(Z$5="",0,IF(Z$5=1,$S74,Y384))</f>
        <v>0</v>
      </c>
      <c r="AA74" s="30">
        <f ca="1">IF(AA$5="",0,IF(AA$5=1,$S74,Z384))</f>
        <v>0</v>
      </c>
      <c r="AB74" s="30">
        <f ca="1">IF(AB$5="",0,IF(AB$5=1,$S74,AA384))</f>
        <v>0</v>
      </c>
      <c r="AC74" s="30">
        <f ca="1">IF(AC$5="",0,IF(AC$5=1,$S74,AB384))</f>
        <v>-480</v>
      </c>
      <c r="AD74" s="30">
        <f ca="1">IF(AD$5="",0,IF(AD$5=1,$S74,AC384))</f>
        <v>-1920</v>
      </c>
      <c r="AE74" s="30">
        <f ca="1">IF(AE$5="",0,IF(AE$5=1,$S74,AD384))</f>
        <v>-3456</v>
      </c>
      <c r="AF74" s="30">
        <f ca="1">IF(AF$5="",0,IF(AF$5=1,$S74,AE384))</f>
        <v>-5052</v>
      </c>
      <c r="AG74" s="30">
        <f ca="1">IF(AG$5="",0,IF(AG$5=1,$S74,AF384))</f>
        <v>-6444</v>
      </c>
      <c r="AH74" s="30">
        <f ca="1">IF(AH$5="",0,IF(AH$5=1,$S74,AG384))</f>
        <v>-8464.8000000000011</v>
      </c>
      <c r="AI74" s="30">
        <f ca="1">IF(AI$5="",0,IF(AI$5=1,$S74,AH384))</f>
        <v>-13744.800000000001</v>
      </c>
      <c r="AJ74" s="30">
        <f ca="1">IF(AJ$5="",0,IF(AJ$5=1,$S74,AI384))</f>
        <v>-22634.400000000001</v>
      </c>
      <c r="AK74" s="30">
        <f ca="1">IF(AK$5="",0,IF(AK$5=1,$S74,AJ384))</f>
        <v>-35396.399999999994</v>
      </c>
      <c r="AL74" s="30">
        <f ca="1">IF(AL$5="",0,IF(AL$5=1,$S74,AK384))</f>
        <v>-51564</v>
      </c>
      <c r="AM74" s="30">
        <f ca="1">IF(AM$5="",0,IF(AM$5=1,$S74,AL384))</f>
        <v>-69740.399999999994</v>
      </c>
      <c r="AN74" s="30">
        <f ca="1">IF(AN$5="",0,IF(AN$5=1,$S74,AM384))</f>
        <v>-89109.6</v>
      </c>
      <c r="AO74" s="30">
        <f ca="1">IF(AO$5="",0,IF(AO$5=1,$S74,AN384))</f>
        <v>-109098</v>
      </c>
      <c r="AP74" s="30">
        <f ca="1">IF(AP$5="",0,IF(AP$5=1,$S74,AO384))</f>
        <v>-129414</v>
      </c>
      <c r="AQ74" s="30">
        <f ca="1">IF(AQ$5="",0,IF(AQ$5=1,$S74,AP384))</f>
        <v>-149874</v>
      </c>
      <c r="AR74" s="30">
        <f ca="1">IF(AR$5="",0,IF(AR$5=1,$S74,AQ384))</f>
        <v>-170370</v>
      </c>
      <c r="AS74" s="30">
        <f ca="1">IF(AS$5="",0,IF(AS$5=1,$S74,AR384))</f>
        <v>-190884</v>
      </c>
      <c r="AT74" s="30">
        <f ca="1">IF(AT$5="",0,IF(AT$5=1,$S74,AS384))</f>
        <v>-211404</v>
      </c>
      <c r="AU74" s="30">
        <f ca="1">IF(AU$5="",0,IF(AU$5=1,$S74,AT384))</f>
        <v>-231924</v>
      </c>
      <c r="AV74" s="30">
        <f ca="1">IF(AV$5="",0,IF(AV$5=1,$S74,AU384))</f>
        <v>-252444</v>
      </c>
      <c r="AW74" s="30">
        <f ca="1">IF(AW$5="",0,IF(AW$5=1,$S74,AV384))</f>
        <v>-272964</v>
      </c>
      <c r="AX74" s="30">
        <f ca="1">IF(AX$5="",0,IF(AX$5=1,$S74,AW384))</f>
        <v>-293484</v>
      </c>
      <c r="AY74" s="30">
        <f ca="1">IF(AY$5="",0,IF(AY$5=1,$S74,AX384))</f>
        <v>-314004</v>
      </c>
      <c r="AZ74" s="30">
        <f ca="1">IF(AZ$5="",0,IF(AZ$5=1,$S74,AY384))</f>
        <v>-333324</v>
      </c>
      <c r="BA74" s="30">
        <f ca="1">IF(BA$5="",0,IF(BA$5=1,$S74,AZ384))</f>
        <v>-349044</v>
      </c>
      <c r="BB74" s="30">
        <f ca="1">IF(BB$5="",0,IF(BB$5=1,$S74,BA384))</f>
        <v>-360924</v>
      </c>
      <c r="BC74" s="30">
        <f ca="1">IF(BC$5="",0,IF(BC$5=1,$S74,BB384))</f>
        <v>-368814</v>
      </c>
      <c r="BD74" s="30">
        <f ca="1">IF(BD$5="",0,IF(BD$5=1,$S74,BC384))</f>
        <v>-373224</v>
      </c>
      <c r="BE74" s="30">
        <f ca="1">IF(BE$5="",0,IF(BE$5=1,$S74,BD384))</f>
        <v>-375582</v>
      </c>
      <c r="BF74" s="30">
        <f ca="1">IF(BF$5="",0,IF(BF$5=1,$S74,BE384))</f>
        <v>-376740</v>
      </c>
      <c r="BG74" s="30">
        <f ca="1">IF(BG$5="",0,IF(BG$5=1,$S74,BF384))</f>
        <v>-377274</v>
      </c>
      <c r="BH74" s="30">
        <f ca="1">IF(BH$5="",0,IF(BH$5=1,$S74,BG384))</f>
        <v>-377478</v>
      </c>
      <c r="BI74" s="30">
        <f ca="1">IF(BI$5="",0,IF(BI$5=1,$S74,BH384))</f>
        <v>-377538</v>
      </c>
      <c r="BJ74" s="30">
        <f ca="1">IF(BJ$5="",0,IF(BJ$5=1,$S74,BI384))</f>
        <v>-377562</v>
      </c>
      <c r="BK74" s="30">
        <f ca="1">IF(BK$5="",0,IF(BK$5=1,$S74,BJ384))</f>
        <v>-377568.00000000006</v>
      </c>
      <c r="BL74" s="30">
        <f ca="1">IF(BL$5="",0,IF(BL$5=1,$S74,BK384))</f>
        <v>-377568.00000000006</v>
      </c>
      <c r="BM74" s="30">
        <f ca="1">IF(BM$5="",0,IF(BM$5=1,$S74,BL384))</f>
        <v>-377568.00000000006</v>
      </c>
      <c r="BN74" s="30">
        <f ca="1">IF(BN$5="",0,IF(BN$5=1,$S74,BM384))</f>
        <v>-377568.00000000006</v>
      </c>
      <c r="BO74" s="30">
        <f ca="1">IF(BO$5="",0,IF(BO$5=1,$S74,BN384))</f>
        <v>-377568.00000000006</v>
      </c>
      <c r="BP74" s="30">
        <f ca="1">IF(BP$5="",0,IF(BP$5=1,$S74,BO384))</f>
        <v>-377568.00000000006</v>
      </c>
      <c r="BQ74" s="30">
        <f ca="1">IF(BQ$5="",0,IF(BQ$5=1,$S74,BP384))</f>
        <v>-377568.00000000006</v>
      </c>
      <c r="BR74" s="30">
        <f ca="1">IF(BR$5="",0,IF(BR$5=1,$S74,BQ384))</f>
        <v>-377568.00000000006</v>
      </c>
      <c r="BS74" s="30">
        <f ca="1">IF(BS$5="",0,IF(BS$5=1,$S74,BR384))</f>
        <v>-377568.00000000006</v>
      </c>
      <c r="BT74" s="30">
        <f ca="1">IF(BT$5="",0,IF(BT$5=1,$S74,BS384))</f>
        <v>-377568.00000000006</v>
      </c>
      <c r="BU74" s="30">
        <f ca="1">IF(BU$5="",0,IF(BU$5=1,$S74,BT384))</f>
        <v>-377568.00000000006</v>
      </c>
      <c r="BV74" s="30">
        <f>IF(BV$5="",0,IF(BV$5=1,$S74,BU384))</f>
        <v>0</v>
      </c>
      <c r="BW74" s="30">
        <f>IF(BW$5="",0,IF(BW$5=1,$S74,BV384))</f>
        <v>0</v>
      </c>
      <c r="BX74" s="30">
        <f>IF(BX$5="",0,IF(BX$5=1,$S74,BW384))</f>
        <v>0</v>
      </c>
      <c r="BY74" s="30">
        <f>IF(BY$5="",0,IF(BY$5=1,$S74,BX384))</f>
        <v>0</v>
      </c>
      <c r="BZ74" s="30">
        <f>IF(BZ$5="",0,IF(BZ$5=1,$S74,BY384))</f>
        <v>0</v>
      </c>
      <c r="CA74" s="30">
        <f>IF(CA$5="",0,IF(CA$5=1,$S74,BZ384))</f>
        <v>0</v>
      </c>
      <c r="CB74" s="30">
        <f>IF(CB$5="",0,IF(CB$5=1,$S74,CA384))</f>
        <v>0</v>
      </c>
      <c r="CC74" s="30">
        <f>IF(CC$5="",0,IF(CC$5=1,$S74,CB384))</f>
        <v>0</v>
      </c>
      <c r="CD74" s="30">
        <f>IF(CD$5="",0,IF(CD$5=1,$S74,CC384))</f>
        <v>0</v>
      </c>
      <c r="CE74" s="30">
        <f>IF(CE$5="",0,IF(CE$5=1,$S74,CD384))</f>
        <v>0</v>
      </c>
      <c r="CF74" s="30">
        <f>IF(CF$5="",0,IF(CF$5=1,$S74,CE384))</f>
        <v>0</v>
      </c>
      <c r="CG74" s="30">
        <f>IF(CG$5="",0,IF(CG$5=1,$S74,CF384))</f>
        <v>0</v>
      </c>
      <c r="CH74" s="30">
        <f>IF(CH$5="",0,IF(CH$5=1,$S74,CG384))</f>
        <v>0</v>
      </c>
      <c r="CI74" s="30">
        <f>IF(CI$5="",0,IF(CI$5=1,$S74,CH384))</f>
        <v>0</v>
      </c>
      <c r="CJ74" s="30">
        <f>IF(CJ$5="",0,IF(CJ$5=1,$S74,CI384))</f>
        <v>0</v>
      </c>
      <c r="CK74" s="30">
        <f>IF(CK$5="",0,IF(CK$5=1,$S74,CJ384))</f>
        <v>0</v>
      </c>
      <c r="CL74" s="30">
        <f>IF(CL$5="",0,IF(CL$5=1,$S74,CK384))</f>
        <v>0</v>
      </c>
      <c r="CM74" s="30">
        <f>IF(CM$5="",0,IF(CM$5=1,$S74,CL384))</f>
        <v>0</v>
      </c>
      <c r="CN74" s="30">
        <f>IF(CN$5="",0,IF(CN$5=1,$S74,CM384))</f>
        <v>0</v>
      </c>
      <c r="CO74" s="30">
        <f>IF(CO$5="",0,IF(CO$5=1,$S74,CN384))</f>
        <v>0</v>
      </c>
      <c r="CP74" s="30">
        <f>IF(CP$5="",0,IF(CP$5=1,$S74,CO384))</f>
        <v>0</v>
      </c>
      <c r="CQ74" s="30">
        <f>IF(CQ$5="",0,IF(CQ$5=1,$S74,CP384))</f>
        <v>0</v>
      </c>
      <c r="CR74" s="30">
        <f>IF(CR$5="",0,IF(CR$5=1,$S74,CQ384))</f>
        <v>0</v>
      </c>
      <c r="CS74" s="30">
        <f>IF(CS$5="",0,IF(CS$5=1,$S74,CR384))</f>
        <v>0</v>
      </c>
      <c r="CT74" s="30">
        <f>IF(CT$5="",0,IF(CT$5=1,$S74,CS384))</f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$F$319</f>
        <v>АКТИВЫ</v>
      </c>
      <c r="G75" s="66" t="str">
        <f t="shared" si="180"/>
        <v>Запасы СиМ</v>
      </c>
      <c r="H75" s="27" t="str">
        <f>BP!$F$23</f>
        <v>Материал</v>
      </c>
      <c r="P75" s="30"/>
      <c r="R75" s="24"/>
      <c r="S75" s="93"/>
      <c r="V75" s="85"/>
      <c r="W75" s="29"/>
      <c r="Z75" s="30">
        <f>IF(Z$5="",0,IF(Z$5=1,$S75,Y385))</f>
        <v>0</v>
      </c>
      <c r="AA75" s="30">
        <f ca="1">IF(AA$5="",0,IF(AA$5=1,$S75,Z385))</f>
        <v>0</v>
      </c>
      <c r="AB75" s="30">
        <f ca="1">IF(AB$5="",0,IF(AB$5=1,$S75,AA385))</f>
        <v>0</v>
      </c>
      <c r="AC75" s="30">
        <f ca="1">IF(AC$5="",0,IF(AC$5=1,$S75,AB385))</f>
        <v>0</v>
      </c>
      <c r="AD75" s="30">
        <f ca="1">IF(AD$5="",0,IF(AD$5=1,$S75,AC385))</f>
        <v>0</v>
      </c>
      <c r="AE75" s="30">
        <f ca="1">IF(AE$5="",0,IF(AE$5=1,$S75,AD385))</f>
        <v>0</v>
      </c>
      <c r="AF75" s="30">
        <f ca="1">IF(AF$5="",0,IF(AF$5=1,$S75,AE385))</f>
        <v>0</v>
      </c>
      <c r="AG75" s="30">
        <f ca="1">IF(AG$5="",0,IF(AG$5=1,$S75,AF385))</f>
        <v>0</v>
      </c>
      <c r="AH75" s="30">
        <f ca="1">IF(AH$5="",0,IF(AH$5=1,$S75,AG385))</f>
        <v>0</v>
      </c>
      <c r="AI75" s="30">
        <f ca="1">IF(AI$5="",0,IF(AI$5=1,$S75,AH385))</f>
        <v>0</v>
      </c>
      <c r="AJ75" s="30">
        <f ca="1">IF(AJ$5="",0,IF(AJ$5=1,$S75,AI385))</f>
        <v>0</v>
      </c>
      <c r="AK75" s="30">
        <f ca="1">IF(AK$5="",0,IF(AK$5=1,$S75,AJ385))</f>
        <v>0</v>
      </c>
      <c r="AL75" s="30">
        <f ca="1">IF(AL$5="",0,IF(AL$5=1,$S75,AK385))</f>
        <v>0</v>
      </c>
      <c r="AM75" s="30">
        <f ca="1">IF(AM$5="",0,IF(AM$5=1,$S75,AL385))</f>
        <v>0</v>
      </c>
      <c r="AN75" s="30">
        <f ca="1">IF(AN$5="",0,IF(AN$5=1,$S75,AM385))</f>
        <v>0</v>
      </c>
      <c r="AO75" s="30">
        <f ca="1">IF(AO$5="",0,IF(AO$5=1,$S75,AN385))</f>
        <v>0</v>
      </c>
      <c r="AP75" s="30">
        <f ca="1">IF(AP$5="",0,IF(AP$5=1,$S75,AO385))</f>
        <v>0</v>
      </c>
      <c r="AQ75" s="30">
        <f ca="1">IF(AQ$5="",0,IF(AQ$5=1,$S75,AP385))</f>
        <v>0</v>
      </c>
      <c r="AR75" s="30">
        <f ca="1">IF(AR$5="",0,IF(AR$5=1,$S75,AQ385))</f>
        <v>0</v>
      </c>
      <c r="AS75" s="30">
        <f ca="1">IF(AS$5="",0,IF(AS$5=1,$S75,AR385))</f>
        <v>0</v>
      </c>
      <c r="AT75" s="30">
        <f ca="1">IF(AT$5="",0,IF(AT$5=1,$S75,AS385))</f>
        <v>0</v>
      </c>
      <c r="AU75" s="30">
        <f ca="1">IF(AU$5="",0,IF(AU$5=1,$S75,AT385))</f>
        <v>0</v>
      </c>
      <c r="AV75" s="30">
        <f ca="1">IF(AV$5="",0,IF(AV$5=1,$S75,AU385))</f>
        <v>0</v>
      </c>
      <c r="AW75" s="30">
        <f ca="1">IF(AW$5="",0,IF(AW$5=1,$S75,AV385))</f>
        <v>0</v>
      </c>
      <c r="AX75" s="30">
        <f ca="1">IF(AX$5="",0,IF(AX$5=1,$S75,AW385))</f>
        <v>0</v>
      </c>
      <c r="AY75" s="30">
        <f ca="1">IF(AY$5="",0,IF(AY$5=1,$S75,AX385))</f>
        <v>0</v>
      </c>
      <c r="AZ75" s="30">
        <f ca="1">IF(AZ$5="",0,IF(AZ$5=1,$S75,AY385))</f>
        <v>0</v>
      </c>
      <c r="BA75" s="30">
        <f ca="1">IF(BA$5="",0,IF(BA$5=1,$S75,AZ385))</f>
        <v>0</v>
      </c>
      <c r="BB75" s="30">
        <f ca="1">IF(BB$5="",0,IF(BB$5=1,$S75,BA385))</f>
        <v>0</v>
      </c>
      <c r="BC75" s="30">
        <f ca="1">IF(BC$5="",0,IF(BC$5=1,$S75,BB385))</f>
        <v>0</v>
      </c>
      <c r="BD75" s="30">
        <f ca="1">IF(BD$5="",0,IF(BD$5=1,$S75,BC385))</f>
        <v>0</v>
      </c>
      <c r="BE75" s="30">
        <f ca="1">IF(BE$5="",0,IF(BE$5=1,$S75,BD385))</f>
        <v>0</v>
      </c>
      <c r="BF75" s="30">
        <f ca="1">IF(BF$5="",0,IF(BF$5=1,$S75,BE385))</f>
        <v>0</v>
      </c>
      <c r="BG75" s="30">
        <f ca="1">IF(BG$5="",0,IF(BG$5=1,$S75,BF385))</f>
        <v>0</v>
      </c>
      <c r="BH75" s="30">
        <f ca="1">IF(BH$5="",0,IF(BH$5=1,$S75,BG385))</f>
        <v>0</v>
      </c>
      <c r="BI75" s="30">
        <f ca="1">IF(BI$5="",0,IF(BI$5=1,$S75,BH385))</f>
        <v>0</v>
      </c>
      <c r="BJ75" s="30">
        <f ca="1">IF(BJ$5="",0,IF(BJ$5=1,$S75,BI385))</f>
        <v>0</v>
      </c>
      <c r="BK75" s="30">
        <f ca="1">IF(BK$5="",0,IF(BK$5=1,$S75,BJ385))</f>
        <v>0</v>
      </c>
      <c r="BL75" s="30">
        <f ca="1">IF(BL$5="",0,IF(BL$5=1,$S75,BK385))</f>
        <v>0</v>
      </c>
      <c r="BM75" s="30">
        <f ca="1">IF(BM$5="",0,IF(BM$5=1,$S75,BL385))</f>
        <v>0</v>
      </c>
      <c r="BN75" s="30">
        <f ca="1">IF(BN$5="",0,IF(BN$5=1,$S75,BM385))</f>
        <v>0</v>
      </c>
      <c r="BO75" s="30">
        <f ca="1">IF(BO$5="",0,IF(BO$5=1,$S75,BN385))</f>
        <v>0</v>
      </c>
      <c r="BP75" s="30">
        <f ca="1">IF(BP$5="",0,IF(BP$5=1,$S75,BO385))</f>
        <v>0</v>
      </c>
      <c r="BQ75" s="30">
        <f ca="1">IF(BQ$5="",0,IF(BQ$5=1,$S75,BP385))</f>
        <v>0</v>
      </c>
      <c r="BR75" s="30">
        <f ca="1">IF(BR$5="",0,IF(BR$5=1,$S75,BQ385))</f>
        <v>0</v>
      </c>
      <c r="BS75" s="30">
        <f ca="1">IF(BS$5="",0,IF(BS$5=1,$S75,BR385))</f>
        <v>0</v>
      </c>
      <c r="BT75" s="30">
        <f ca="1">IF(BT$5="",0,IF(BT$5=1,$S75,BS385))</f>
        <v>0</v>
      </c>
      <c r="BU75" s="30">
        <f ca="1">IF(BU$5="",0,IF(BU$5=1,$S75,BT385))</f>
        <v>0</v>
      </c>
      <c r="BV75" s="30">
        <f>IF(BV$5="",0,IF(BV$5=1,$S75,BU385))</f>
        <v>0</v>
      </c>
      <c r="BW75" s="30">
        <f>IF(BW$5="",0,IF(BW$5=1,$S75,BV385))</f>
        <v>0</v>
      </c>
      <c r="BX75" s="30">
        <f>IF(BX$5="",0,IF(BX$5=1,$S75,BW385))</f>
        <v>0</v>
      </c>
      <c r="BY75" s="30">
        <f>IF(BY$5="",0,IF(BY$5=1,$S75,BX385))</f>
        <v>0</v>
      </c>
      <c r="BZ75" s="30">
        <f>IF(BZ$5="",0,IF(BZ$5=1,$S75,BY385))</f>
        <v>0</v>
      </c>
      <c r="CA75" s="30">
        <f>IF(CA$5="",0,IF(CA$5=1,$S75,BZ385))</f>
        <v>0</v>
      </c>
      <c r="CB75" s="30">
        <f>IF(CB$5="",0,IF(CB$5=1,$S75,CA385))</f>
        <v>0</v>
      </c>
      <c r="CC75" s="30">
        <f>IF(CC$5="",0,IF(CC$5=1,$S75,CB385))</f>
        <v>0</v>
      </c>
      <c r="CD75" s="30">
        <f>IF(CD$5="",0,IF(CD$5=1,$S75,CC385))</f>
        <v>0</v>
      </c>
      <c r="CE75" s="30">
        <f>IF(CE$5="",0,IF(CE$5=1,$S75,CD385))</f>
        <v>0</v>
      </c>
      <c r="CF75" s="30">
        <f>IF(CF$5="",0,IF(CF$5=1,$S75,CE385))</f>
        <v>0</v>
      </c>
      <c r="CG75" s="30">
        <f>IF(CG$5="",0,IF(CG$5=1,$S75,CF385))</f>
        <v>0</v>
      </c>
      <c r="CH75" s="30">
        <f>IF(CH$5="",0,IF(CH$5=1,$S75,CG385))</f>
        <v>0</v>
      </c>
      <c r="CI75" s="30">
        <f>IF(CI$5="",0,IF(CI$5=1,$S75,CH385))</f>
        <v>0</v>
      </c>
      <c r="CJ75" s="30">
        <f>IF(CJ$5="",0,IF(CJ$5=1,$S75,CI385))</f>
        <v>0</v>
      </c>
      <c r="CK75" s="30">
        <f>IF(CK$5="",0,IF(CK$5=1,$S75,CJ385))</f>
        <v>0</v>
      </c>
      <c r="CL75" s="30">
        <f>IF(CL$5="",0,IF(CL$5=1,$S75,CK385))</f>
        <v>0</v>
      </c>
      <c r="CM75" s="30">
        <f>IF(CM$5="",0,IF(CM$5=1,$S75,CL385))</f>
        <v>0</v>
      </c>
      <c r="CN75" s="30">
        <f>IF(CN$5="",0,IF(CN$5=1,$S75,CM385))</f>
        <v>0</v>
      </c>
      <c r="CO75" s="30">
        <f>IF(CO$5="",0,IF(CO$5=1,$S75,CN385))</f>
        <v>0</v>
      </c>
      <c r="CP75" s="30">
        <f>IF(CP$5="",0,IF(CP$5=1,$S75,CO385))</f>
        <v>0</v>
      </c>
      <c r="CQ75" s="30">
        <f>IF(CQ$5="",0,IF(CQ$5=1,$S75,CP385))</f>
        <v>0</v>
      </c>
      <c r="CR75" s="30">
        <f>IF(CR$5="",0,IF(CR$5=1,$S75,CQ385))</f>
        <v>0</v>
      </c>
      <c r="CS75" s="30">
        <f>IF(CS$5="",0,IF(CS$5=1,$S75,CR385))</f>
        <v>0</v>
      </c>
      <c r="CT75" s="30">
        <f>IF(CT$5="",0,IF(CT$5=1,$S75,CS385))</f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$F$319</f>
        <v>АКТИВЫ</v>
      </c>
      <c r="G76" s="66" t="str">
        <f t="shared" si="180"/>
        <v>Запасы СиМ</v>
      </c>
      <c r="H76" s="27" t="str">
        <f>BP!$F$24</f>
        <v>Вн.пр-во</v>
      </c>
      <c r="P76" s="30"/>
      <c r="R76" s="24"/>
      <c r="S76" s="93"/>
      <c r="V76" s="85"/>
      <c r="W76" s="29"/>
      <c r="Z76" s="30">
        <f>IF(Z$5="",0,IF(Z$5=1,$S76,Y386))</f>
        <v>0</v>
      </c>
      <c r="AA76" s="30">
        <f ca="1">IF(AA$5="",0,IF(AA$5=1,$S76,Z386))</f>
        <v>0</v>
      </c>
      <c r="AB76" s="30">
        <f ca="1">IF(AB$5="",0,IF(AB$5=1,$S76,AA386))</f>
        <v>0</v>
      </c>
      <c r="AC76" s="30">
        <f ca="1">IF(AC$5="",0,IF(AC$5=1,$S76,AB386))</f>
        <v>0</v>
      </c>
      <c r="AD76" s="30">
        <f ca="1">IF(AD$5="",0,IF(AD$5=1,$S76,AC386))</f>
        <v>0</v>
      </c>
      <c r="AE76" s="30">
        <f ca="1">IF(AE$5="",0,IF(AE$5=1,$S76,AD386))</f>
        <v>0</v>
      </c>
      <c r="AF76" s="30">
        <f ca="1">IF(AF$5="",0,IF(AF$5=1,$S76,AE386))</f>
        <v>6600</v>
      </c>
      <c r="AG76" s="30">
        <f ca="1">IF(AG$5="",0,IF(AG$5=1,$S76,AF386))</f>
        <v>31800</v>
      </c>
      <c r="AH76" s="30">
        <f ca="1">IF(AH$5="",0,IF(AH$5=1,$S76,AG386))</f>
        <v>69120</v>
      </c>
      <c r="AI76" s="30">
        <f ca="1">IF(AI$5="",0,IF(AI$5=1,$S76,AH386))</f>
        <v>108345</v>
      </c>
      <c r="AJ76" s="30">
        <f ca="1">IF(AJ$5="",0,IF(AJ$5=1,$S76,AI386))</f>
        <v>145440</v>
      </c>
      <c r="AK76" s="30">
        <f ca="1">IF(AK$5="",0,IF(AK$5=1,$S76,AJ386))</f>
        <v>188886</v>
      </c>
      <c r="AL76" s="30">
        <f ca="1">IF(AL$5="",0,IF(AL$5=1,$S76,AK386))</f>
        <v>284220.00000000006</v>
      </c>
      <c r="AM76" s="30">
        <f ca="1">IF(AM$5="",0,IF(AM$5=1,$S76,AL386))</f>
        <v>465851.99999999994</v>
      </c>
      <c r="AN76" s="30">
        <f ca="1">IF(AN$5="",0,IF(AN$5=1,$S76,AM386))</f>
        <v>741337.5</v>
      </c>
      <c r="AO76" s="30">
        <f ca="1">IF(AO$5="",0,IF(AO$5=1,$S76,AN386))</f>
        <v>1107214.5</v>
      </c>
      <c r="AP76" s="30">
        <f ca="1">IF(AP$5="",0,IF(AP$5=1,$S76,AO386))</f>
        <v>1539025.5</v>
      </c>
      <c r="AQ76" s="30">
        <f ca="1">IF(AQ$5="",0,IF(AQ$5=1,$S76,AP386))</f>
        <v>2009836.5</v>
      </c>
      <c r="AR76" s="30">
        <f ca="1">IF(AR$5="",0,IF(AR$5=1,$S76,AQ386))</f>
        <v>2502580.5</v>
      </c>
      <c r="AS76" s="30">
        <f ca="1">IF(AS$5="",0,IF(AS$5=1,$S76,AR386))</f>
        <v>3006795</v>
      </c>
      <c r="AT76" s="30">
        <f ca="1">IF(AT$5="",0,IF(AT$5=1,$S76,AS386))</f>
        <v>3516675</v>
      </c>
      <c r="AU76" s="30">
        <f ca="1">IF(AU$5="",0,IF(AU$5=1,$S76,AT386))</f>
        <v>4028670</v>
      </c>
      <c r="AV76" s="30">
        <f ca="1">IF(AV$5="",0,IF(AV$5=1,$S76,AU386))</f>
        <v>4541317.5</v>
      </c>
      <c r="AW76" s="30">
        <f ca="1">IF(AW$5="",0,IF(AW$5=1,$S76,AV386))</f>
        <v>5054250</v>
      </c>
      <c r="AX76" s="30">
        <f ca="1">IF(AX$5="",0,IF(AX$5=1,$S76,AW386))</f>
        <v>5567250</v>
      </c>
      <c r="AY76" s="30">
        <f ca="1">IF(AY$5="",0,IF(AY$5=1,$S76,AX386))</f>
        <v>6080250</v>
      </c>
      <c r="AZ76" s="30">
        <f ca="1">IF(AZ$5="",0,IF(AZ$5=1,$S76,AY386))</f>
        <v>6593250</v>
      </c>
      <c r="BA76" s="30">
        <f ca="1">IF(BA$5="",0,IF(BA$5=1,$S76,AZ386))</f>
        <v>7106250</v>
      </c>
      <c r="BB76" s="30">
        <f ca="1">IF(BB$5="",0,IF(BB$5=1,$S76,BA386))</f>
        <v>7619250</v>
      </c>
      <c r="BC76" s="30">
        <f ca="1">IF(BC$5="",0,IF(BC$5=1,$S76,BB386))</f>
        <v>8115750</v>
      </c>
      <c r="BD76" s="30">
        <f ca="1">IF(BD$5="",0,IF(BD$5=1,$S76,BC386))</f>
        <v>8549250</v>
      </c>
      <c r="BE76" s="30">
        <f ca="1">IF(BE$5="",0,IF(BE$5=1,$S76,BD386))</f>
        <v>8889450</v>
      </c>
      <c r="BF76" s="30">
        <f ca="1">IF(BF$5="",0,IF(BF$5=1,$S76,BE386))</f>
        <v>9131587.5</v>
      </c>
      <c r="BG76" s="30">
        <f ca="1">IF(BG$5="",0,IF(BG$5=1,$S76,BF386))</f>
        <v>9280987.5</v>
      </c>
      <c r="BH76" s="30">
        <f ca="1">IF(BH$5="",0,IF(BH$5=1,$S76,BG386))</f>
        <v>9363022.5</v>
      </c>
      <c r="BI76" s="30">
        <f ca="1">IF(BI$5="",0,IF(BI$5=1,$S76,BH386))</f>
        <v>9405472.5</v>
      </c>
      <c r="BJ76" s="30">
        <f ca="1">IF(BJ$5="",0,IF(BJ$5=1,$S76,BI386))</f>
        <v>9425842.5</v>
      </c>
      <c r="BK76" s="30">
        <f ca="1">IF(BK$5="",0,IF(BK$5=1,$S76,BJ386))</f>
        <v>9434655</v>
      </c>
      <c r="BL76" s="30">
        <f ca="1">IF(BL$5="",0,IF(BL$5=1,$S76,BK386))</f>
        <v>9437775</v>
      </c>
      <c r="BM76" s="30">
        <f ca="1">IF(BM$5="",0,IF(BM$5=1,$S76,BL386))</f>
        <v>9438780</v>
      </c>
      <c r="BN76" s="30">
        <f ca="1">IF(BN$5="",0,IF(BN$5=1,$S76,BM386))</f>
        <v>9439132.5</v>
      </c>
      <c r="BO76" s="30">
        <f ca="1">IF(BO$5="",0,IF(BO$5=1,$S76,BN386))</f>
        <v>9439200</v>
      </c>
      <c r="BP76" s="30">
        <f ca="1">IF(BP$5="",0,IF(BP$5=1,$S76,BO386))</f>
        <v>9439199.9999999981</v>
      </c>
      <c r="BQ76" s="30">
        <f ca="1">IF(BQ$5="",0,IF(BQ$5=1,$S76,BP386))</f>
        <v>9439199.9999999981</v>
      </c>
      <c r="BR76" s="30">
        <f ca="1">IF(BR$5="",0,IF(BR$5=1,$S76,BQ386))</f>
        <v>9439199.9999999981</v>
      </c>
      <c r="BS76" s="30">
        <f ca="1">IF(BS$5="",0,IF(BS$5=1,$S76,BR386))</f>
        <v>9439199.9999999981</v>
      </c>
      <c r="BT76" s="30">
        <f ca="1">IF(BT$5="",0,IF(BT$5=1,$S76,BS386))</f>
        <v>9439199.9999999981</v>
      </c>
      <c r="BU76" s="30">
        <f ca="1">IF(BU$5="",0,IF(BU$5=1,$S76,BT386))</f>
        <v>9439199.9999999981</v>
      </c>
      <c r="BV76" s="30">
        <f>IF(BV$5="",0,IF(BV$5=1,$S76,BU386))</f>
        <v>0</v>
      </c>
      <c r="BW76" s="30">
        <f>IF(BW$5="",0,IF(BW$5=1,$S76,BV386))</f>
        <v>0</v>
      </c>
      <c r="BX76" s="30">
        <f>IF(BX$5="",0,IF(BX$5=1,$S76,BW386))</f>
        <v>0</v>
      </c>
      <c r="BY76" s="30">
        <f>IF(BY$5="",0,IF(BY$5=1,$S76,BX386))</f>
        <v>0</v>
      </c>
      <c r="BZ76" s="30">
        <f>IF(BZ$5="",0,IF(BZ$5=1,$S76,BY386))</f>
        <v>0</v>
      </c>
      <c r="CA76" s="30">
        <f>IF(CA$5="",0,IF(CA$5=1,$S76,BZ386))</f>
        <v>0</v>
      </c>
      <c r="CB76" s="30">
        <f>IF(CB$5="",0,IF(CB$5=1,$S76,CA386))</f>
        <v>0</v>
      </c>
      <c r="CC76" s="30">
        <f>IF(CC$5="",0,IF(CC$5=1,$S76,CB386))</f>
        <v>0</v>
      </c>
      <c r="CD76" s="30">
        <f>IF(CD$5="",0,IF(CD$5=1,$S76,CC386))</f>
        <v>0</v>
      </c>
      <c r="CE76" s="30">
        <f>IF(CE$5="",0,IF(CE$5=1,$S76,CD386))</f>
        <v>0</v>
      </c>
      <c r="CF76" s="30">
        <f>IF(CF$5="",0,IF(CF$5=1,$S76,CE386))</f>
        <v>0</v>
      </c>
      <c r="CG76" s="30">
        <f>IF(CG$5="",0,IF(CG$5=1,$S76,CF386))</f>
        <v>0</v>
      </c>
      <c r="CH76" s="30">
        <f>IF(CH$5="",0,IF(CH$5=1,$S76,CG386))</f>
        <v>0</v>
      </c>
      <c r="CI76" s="30">
        <f>IF(CI$5="",0,IF(CI$5=1,$S76,CH386))</f>
        <v>0</v>
      </c>
      <c r="CJ76" s="30">
        <f>IF(CJ$5="",0,IF(CJ$5=1,$S76,CI386))</f>
        <v>0</v>
      </c>
      <c r="CK76" s="30">
        <f>IF(CK$5="",0,IF(CK$5=1,$S76,CJ386))</f>
        <v>0</v>
      </c>
      <c r="CL76" s="30">
        <f>IF(CL$5="",0,IF(CL$5=1,$S76,CK386))</f>
        <v>0</v>
      </c>
      <c r="CM76" s="30">
        <f>IF(CM$5="",0,IF(CM$5=1,$S76,CL386))</f>
        <v>0</v>
      </c>
      <c r="CN76" s="30">
        <f>IF(CN$5="",0,IF(CN$5=1,$S76,CM386))</f>
        <v>0</v>
      </c>
      <c r="CO76" s="30">
        <f>IF(CO$5="",0,IF(CO$5=1,$S76,CN386))</f>
        <v>0</v>
      </c>
      <c r="CP76" s="30">
        <f>IF(CP$5="",0,IF(CP$5=1,$S76,CO386))</f>
        <v>0</v>
      </c>
      <c r="CQ76" s="30">
        <f>IF(CQ$5="",0,IF(CQ$5=1,$S76,CP386))</f>
        <v>0</v>
      </c>
      <c r="CR76" s="30">
        <f>IF(CR$5="",0,IF(CR$5=1,$S76,CQ386))</f>
        <v>0</v>
      </c>
      <c r="CS76" s="30">
        <f>IF(CS$5="",0,IF(CS$5=1,$S76,CR386))</f>
        <v>0</v>
      </c>
      <c r="CT76" s="30">
        <f>IF(CT$5="",0,IF(CT$5=1,$S76,CS386))</f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>$F$319</f>
        <v>АКТИВЫ</v>
      </c>
      <c r="G77" s="66" t="str">
        <f t="shared" si="180"/>
        <v>Запасы СиМ</v>
      </c>
      <c r="H77" s="27" t="str">
        <f>BP!$F$25</f>
        <v>Упаковка</v>
      </c>
      <c r="P77" s="30"/>
      <c r="R77" s="24"/>
      <c r="S77" s="93"/>
      <c r="V77" s="85"/>
      <c r="W77" s="29"/>
      <c r="Z77" s="30">
        <f>IF(Z$5="",0,IF(Z$5=1,$S77,Y387))</f>
        <v>0</v>
      </c>
      <c r="AA77" s="30">
        <f ca="1">IF(AA$5="",0,IF(AA$5=1,$S77,Z387))</f>
        <v>0</v>
      </c>
      <c r="AB77" s="30">
        <f ca="1">IF(AB$5="",0,IF(AB$5=1,$S77,AA387))</f>
        <v>0</v>
      </c>
      <c r="AC77" s="30">
        <f ca="1">IF(AC$5="",0,IF(AC$5=1,$S77,AB387))</f>
        <v>0</v>
      </c>
      <c r="AD77" s="30">
        <f ca="1">IF(AD$5="",0,IF(AD$5=1,$S77,AC387))</f>
        <v>0</v>
      </c>
      <c r="AE77" s="30">
        <f ca="1">IF(AE$5="",0,IF(AE$5=1,$S77,AD387))</f>
        <v>1600</v>
      </c>
      <c r="AF77" s="30">
        <f ca="1">IF(AF$5="",0,IF(AF$5=1,$S77,AE387))</f>
        <v>8000</v>
      </c>
      <c r="AG77" s="30">
        <f ca="1">IF(AG$5="",0,IF(AG$5=1,$S77,AF387))</f>
        <v>19520</v>
      </c>
      <c r="AH77" s="30">
        <f ca="1">IF(AH$5="",0,IF(AH$5=1,$S77,AG387))</f>
        <v>36360</v>
      </c>
      <c r="AI77" s="30">
        <f ca="1">IF(AI$5="",0,IF(AI$5=1,$S77,AH387))</f>
        <v>57840</v>
      </c>
      <c r="AJ77" s="30">
        <f ca="1">IF(AJ$5="",0,IF(AJ$5=1,$S77,AI387))</f>
        <v>86056</v>
      </c>
      <c r="AK77" s="30">
        <f ca="1">IF(AK$5="",0,IF(AK$5=1,$S77,AJ387))</f>
        <v>131872</v>
      </c>
      <c r="AL77" s="30">
        <f ca="1">IF(AL$5="",0,IF(AL$5=1,$S77,AK387))</f>
        <v>207320</v>
      </c>
      <c r="AM77" s="30">
        <f ca="1">IF(AM$5="",0,IF(AM$5=1,$S77,AL387))</f>
        <v>325308</v>
      </c>
      <c r="AN77" s="30">
        <f ca="1">IF(AN$5="",0,IF(AN$5=1,$S77,AM387))</f>
        <v>497188</v>
      </c>
      <c r="AO77" s="30">
        <f ca="1">IF(AO$5="",0,IF(AO$5=1,$S77,AN387))</f>
        <v>729656</v>
      </c>
      <c r="AP77" s="30">
        <f ca="1">IF(AP$5="",0,IF(AP$5=1,$S77,AO387))</f>
        <v>1026688</v>
      </c>
      <c r="AQ77" s="30">
        <f ca="1">IF(AQ$5="",0,IF(AQ$5=1,$S77,AP387))</f>
        <v>1390348</v>
      </c>
      <c r="AR77" s="30">
        <f ca="1">IF(AR$5="",0,IF(AR$5=1,$S77,AQ387))</f>
        <v>1821728</v>
      </c>
      <c r="AS77" s="30">
        <f ca="1">IF(AS$5="",0,IF(AS$5=1,$S77,AR387))</f>
        <v>2321308</v>
      </c>
      <c r="AT77" s="30">
        <f ca="1">IF(AT$5="",0,IF(AT$5=1,$S77,AS387))</f>
        <v>2889208</v>
      </c>
      <c r="AU77" s="30">
        <f ca="1">IF(AU$5="",0,IF(AU$5=1,$S77,AT387))</f>
        <v>3525488</v>
      </c>
      <c r="AV77" s="30">
        <f ca="1">IF(AV$5="",0,IF(AV$5=1,$S77,AU387))</f>
        <v>4230168</v>
      </c>
      <c r="AW77" s="30">
        <f ca="1">IF(AW$5="",0,IF(AW$5=1,$S77,AV387))</f>
        <v>5003248</v>
      </c>
      <c r="AX77" s="30">
        <f ca="1">IF(AX$5="",0,IF(AX$5=1,$S77,AW387))</f>
        <v>5844728</v>
      </c>
      <c r="AY77" s="30">
        <f ca="1">IF(AY$5="",0,IF(AY$5=1,$S77,AX387))</f>
        <v>6754608</v>
      </c>
      <c r="AZ77" s="30">
        <f ca="1">IF(AZ$5="",0,IF(AZ$5=1,$S77,AY387))</f>
        <v>7732888</v>
      </c>
      <c r="BA77" s="30">
        <f ca="1">IF(BA$5="",0,IF(BA$5=1,$S77,AZ387))</f>
        <v>8779568</v>
      </c>
      <c r="BB77" s="30">
        <f ca="1">IF(BB$5="",0,IF(BB$5=1,$S77,BA387))</f>
        <v>9890648</v>
      </c>
      <c r="BC77" s="30">
        <f ca="1">IF(BC$5="",0,IF(BC$5=1,$S77,BB387))</f>
        <v>11054128</v>
      </c>
      <c r="BD77" s="30">
        <f ca="1">IF(BD$5="",0,IF(BD$5=1,$S77,BC387))</f>
        <v>12257208</v>
      </c>
      <c r="BE77" s="30">
        <f ca="1">IF(BE$5="",0,IF(BE$5=1,$S77,BD387))</f>
        <v>13486588</v>
      </c>
      <c r="BF77" s="30">
        <f ca="1">IF(BF$5="",0,IF(BF$5=1,$S77,BE387))</f>
        <v>14730668</v>
      </c>
      <c r="BG77" s="30">
        <f ca="1">IF(BG$5="",0,IF(BG$5=1,$S77,BF387))</f>
        <v>15982608</v>
      </c>
      <c r="BH77" s="30">
        <f ca="1">IF(BH$5="",0,IF(BH$5=1,$S77,BG387))</f>
        <v>17238408</v>
      </c>
      <c r="BI77" s="30">
        <f ca="1">IF(BI$5="",0,IF(BI$5=1,$S77,BH387))</f>
        <v>18495988</v>
      </c>
      <c r="BJ77" s="30">
        <f ca="1">IF(BJ$5="",0,IF(BJ$5=1,$S77,BI387))</f>
        <v>19754248</v>
      </c>
      <c r="BK77" s="30">
        <f ca="1">IF(BK$5="",0,IF(BK$5=1,$S77,BJ387))</f>
        <v>21012708</v>
      </c>
      <c r="BL77" s="30">
        <f ca="1">IF(BL$5="",0,IF(BL$5=1,$S77,BK387))</f>
        <v>22271248</v>
      </c>
      <c r="BM77" s="30">
        <f ca="1">IF(BM$5="",0,IF(BM$5=1,$S77,BL387))</f>
        <v>23529808</v>
      </c>
      <c r="BN77" s="30">
        <f ca="1">IF(BN$5="",0,IF(BN$5=1,$S77,BM387))</f>
        <v>24788368</v>
      </c>
      <c r="BO77" s="30">
        <f ca="1">IF(BO$5="",0,IF(BO$5=1,$S77,BN387))</f>
        <v>26046928</v>
      </c>
      <c r="BP77" s="30">
        <f ca="1">IF(BP$5="",0,IF(BP$5=1,$S77,BO387))</f>
        <v>27305488</v>
      </c>
      <c r="BQ77" s="30">
        <f ca="1">IF(BQ$5="",0,IF(BQ$5=1,$S77,BP387))</f>
        <v>28564048</v>
      </c>
      <c r="BR77" s="30">
        <f ca="1">IF(BR$5="",0,IF(BR$5=1,$S77,BQ387))</f>
        <v>29822608</v>
      </c>
      <c r="BS77" s="30">
        <f ca="1">IF(BS$5="",0,IF(BS$5=1,$S77,BR387))</f>
        <v>31081168</v>
      </c>
      <c r="BT77" s="30">
        <f ca="1">IF(BT$5="",0,IF(BT$5=1,$S77,BS387))</f>
        <v>32339728</v>
      </c>
      <c r="BU77" s="30">
        <f ca="1">IF(BU$5="",0,IF(BU$5=1,$S77,BT387))</f>
        <v>33598288</v>
      </c>
      <c r="BV77" s="30">
        <f>IF(BV$5="",0,IF(BV$5=1,$S77,BU387))</f>
        <v>0</v>
      </c>
      <c r="BW77" s="30">
        <f>IF(BW$5="",0,IF(BW$5=1,$S77,BV387))</f>
        <v>0</v>
      </c>
      <c r="BX77" s="30">
        <f>IF(BX$5="",0,IF(BX$5=1,$S77,BW387))</f>
        <v>0</v>
      </c>
      <c r="BY77" s="30">
        <f>IF(BY$5="",0,IF(BY$5=1,$S77,BX387))</f>
        <v>0</v>
      </c>
      <c r="BZ77" s="30">
        <f>IF(BZ$5="",0,IF(BZ$5=1,$S77,BY387))</f>
        <v>0</v>
      </c>
      <c r="CA77" s="30">
        <f>IF(CA$5="",0,IF(CA$5=1,$S77,BZ387))</f>
        <v>0</v>
      </c>
      <c r="CB77" s="30">
        <f>IF(CB$5="",0,IF(CB$5=1,$S77,CA387))</f>
        <v>0</v>
      </c>
      <c r="CC77" s="30">
        <f>IF(CC$5="",0,IF(CC$5=1,$S77,CB387))</f>
        <v>0</v>
      </c>
      <c r="CD77" s="30">
        <f>IF(CD$5="",0,IF(CD$5=1,$S77,CC387))</f>
        <v>0</v>
      </c>
      <c r="CE77" s="30">
        <f>IF(CE$5="",0,IF(CE$5=1,$S77,CD387))</f>
        <v>0</v>
      </c>
      <c r="CF77" s="30">
        <f>IF(CF$5="",0,IF(CF$5=1,$S77,CE387))</f>
        <v>0</v>
      </c>
      <c r="CG77" s="30">
        <f>IF(CG$5="",0,IF(CG$5=1,$S77,CF387))</f>
        <v>0</v>
      </c>
      <c r="CH77" s="30">
        <f>IF(CH$5="",0,IF(CH$5=1,$S77,CG387))</f>
        <v>0</v>
      </c>
      <c r="CI77" s="30">
        <f>IF(CI$5="",0,IF(CI$5=1,$S77,CH387))</f>
        <v>0</v>
      </c>
      <c r="CJ77" s="30">
        <f>IF(CJ$5="",0,IF(CJ$5=1,$S77,CI387))</f>
        <v>0</v>
      </c>
      <c r="CK77" s="30">
        <f>IF(CK$5="",0,IF(CK$5=1,$S77,CJ387))</f>
        <v>0</v>
      </c>
      <c r="CL77" s="30">
        <f>IF(CL$5="",0,IF(CL$5=1,$S77,CK387))</f>
        <v>0</v>
      </c>
      <c r="CM77" s="30">
        <f>IF(CM$5="",0,IF(CM$5=1,$S77,CL387))</f>
        <v>0</v>
      </c>
      <c r="CN77" s="30">
        <f>IF(CN$5="",0,IF(CN$5=1,$S77,CM387))</f>
        <v>0</v>
      </c>
      <c r="CO77" s="30">
        <f>IF(CO$5="",0,IF(CO$5=1,$S77,CN387))</f>
        <v>0</v>
      </c>
      <c r="CP77" s="30">
        <f>IF(CP$5="",0,IF(CP$5=1,$S77,CO387))</f>
        <v>0</v>
      </c>
      <c r="CQ77" s="30">
        <f>IF(CQ$5="",0,IF(CQ$5=1,$S77,CP387))</f>
        <v>0</v>
      </c>
      <c r="CR77" s="30">
        <f>IF(CR$5="",0,IF(CR$5=1,$S77,CQ387))</f>
        <v>0</v>
      </c>
      <c r="CS77" s="30">
        <f>IF(CS$5="",0,IF(CS$5=1,$S77,CR387))</f>
        <v>0</v>
      </c>
      <c r="CT77" s="30">
        <f>IF(CT$5="",0,IF(CT$5=1,$S77,CS387))</f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ref="F78:F81" si="181">$F$319</f>
        <v>АКТИВЫ</v>
      </c>
      <c r="G78" s="66" t="str">
        <f t="shared" si="180"/>
        <v>Запасы СиМ</v>
      </c>
      <c r="H78" s="27" t="str">
        <f>BP!$F$26</f>
        <v>ФОТ првПерс</v>
      </c>
      <c r="P78" s="30"/>
      <c r="R78" s="24"/>
      <c r="S78" s="93"/>
      <c r="V78" s="85"/>
      <c r="W78" s="29"/>
      <c r="Z78" s="30">
        <f>IF(Z$5="",0,IF(Z$5=1,$S78,Y388))</f>
        <v>0</v>
      </c>
      <c r="AA78" s="30">
        <f ca="1">IF(AA$5="",0,IF(AA$5=1,$S78,Z388))</f>
        <v>0</v>
      </c>
      <c r="AB78" s="30">
        <f ca="1">IF(AB$5="",0,IF(AB$5=1,$S78,AA388))</f>
        <v>0</v>
      </c>
      <c r="AC78" s="30">
        <f ca="1">IF(AC$5="",0,IF(AC$5=1,$S78,AB388))</f>
        <v>0</v>
      </c>
      <c r="AD78" s="30">
        <f ca="1">IF(AD$5="",0,IF(AD$5=1,$S78,AC388))</f>
        <v>0</v>
      </c>
      <c r="AE78" s="30">
        <f ca="1">IF(AE$5="",0,IF(AE$5=1,$S78,AD388))</f>
        <v>600</v>
      </c>
      <c r="AF78" s="30">
        <f ca="1">IF(AF$5="",0,IF(AF$5=1,$S78,AE388))</f>
        <v>2400</v>
      </c>
      <c r="AG78" s="30">
        <f ca="1">IF(AG$5="",0,IF(AG$5=1,$S78,AF388))</f>
        <v>4320</v>
      </c>
      <c r="AH78" s="30">
        <f ca="1">IF(AH$5="",0,IF(AH$5=1,$S78,AG388))</f>
        <v>6715</v>
      </c>
      <c r="AI78" s="30">
        <f ca="1">IF(AI$5="",0,IF(AI$5=1,$S78,AH388))</f>
        <v>9655</v>
      </c>
      <c r="AJ78" s="30">
        <f ca="1">IF(AJ$5="",0,IF(AJ$5=1,$S78,AI388))</f>
        <v>13461</v>
      </c>
      <c r="AK78" s="30">
        <f ca="1">IF(AK$5="",0,IF(AK$5=1,$S78,AJ388))</f>
        <v>21391</v>
      </c>
      <c r="AL78" s="30">
        <f ca="1">IF(AL$5="",0,IF(AL$5=1,$S78,AK388))</f>
        <v>33663</v>
      </c>
      <c r="AM78" s="30">
        <f ca="1">IF(AM$5="",0,IF(AM$5=1,$S78,AL388))</f>
        <v>51299.5</v>
      </c>
      <c r="AN78" s="30">
        <f ca="1">IF(AN$5="",0,IF(AN$5=1,$S78,AM388))</f>
        <v>75909</v>
      </c>
      <c r="AO78" s="30">
        <f ca="1">IF(AO$5="",0,IF(AO$5=1,$S78,AN388))</f>
        <v>106037.5</v>
      </c>
      <c r="AP78" s="30">
        <f ca="1">IF(AP$5="",0,IF(AP$5=1,$S78,AO388))</f>
        <v>140884</v>
      </c>
      <c r="AQ78" s="30">
        <f ca="1">IF(AQ$5="",0,IF(AQ$5=1,$S78,AP388))</f>
        <v>179342.5</v>
      </c>
      <c r="AR78" s="30">
        <f ca="1">IF(AR$5="",0,IF(AR$5=1,$S78,AQ388))</f>
        <v>219884.5</v>
      </c>
      <c r="AS78" s="30">
        <f ca="1">IF(AS$5="",0,IF(AS$5=1,$S78,AR388))</f>
        <v>261600.5</v>
      </c>
      <c r="AT78" s="30">
        <f ca="1">IF(AT$5="",0,IF(AT$5=1,$S78,AS388))</f>
        <v>303877.5</v>
      </c>
      <c r="AU78" s="30">
        <f ca="1">IF(AU$5="",0,IF(AU$5=1,$S78,AT388))</f>
        <v>346450</v>
      </c>
      <c r="AV78" s="30">
        <f ca="1">IF(AV$5="",0,IF(AV$5=1,$S78,AU388))</f>
        <v>389150</v>
      </c>
      <c r="AW78" s="30">
        <f ca="1">IF(AW$5="",0,IF(AW$5=1,$S78,AV388))</f>
        <v>431880</v>
      </c>
      <c r="AX78" s="30">
        <f ca="1">IF(AX$5="",0,IF(AX$5=1,$S78,AW388))</f>
        <v>474625</v>
      </c>
      <c r="AY78" s="30">
        <f ca="1">IF(AY$5="",0,IF(AY$5=1,$S78,AX388))</f>
        <v>517375</v>
      </c>
      <c r="AZ78" s="30">
        <f ca="1">IF(AZ$5="",0,IF(AZ$5=1,$S78,AY388))</f>
        <v>560125</v>
      </c>
      <c r="BA78" s="30">
        <f ca="1">IF(BA$5="",0,IF(BA$5=1,$S78,AZ388))</f>
        <v>602875</v>
      </c>
      <c r="BB78" s="30">
        <f ca="1">IF(BB$5="",0,IF(BB$5=1,$S78,BA388))</f>
        <v>644125</v>
      </c>
      <c r="BC78" s="30">
        <f ca="1">IF(BC$5="",0,IF(BC$5=1,$S78,BB388))</f>
        <v>680875</v>
      </c>
      <c r="BD78" s="30">
        <f ca="1">IF(BD$5="",0,IF(BD$5=1,$S78,BC388))</f>
        <v>712825</v>
      </c>
      <c r="BE78" s="30">
        <f ca="1">IF(BE$5="",0,IF(BE$5=1,$S78,BD388))</f>
        <v>738787.5</v>
      </c>
      <c r="BF78" s="30">
        <f ca="1">IF(BF$5="",0,IF(BF$5=1,$S78,BE388))</f>
        <v>757400</v>
      </c>
      <c r="BG78" s="30">
        <f ca="1">IF(BG$5="",0,IF(BG$5=1,$S78,BF388))</f>
        <v>770247.5</v>
      </c>
      <c r="BH78" s="30">
        <f ca="1">IF(BH$5="",0,IF(BH$5=1,$S78,BG388))</f>
        <v>778270</v>
      </c>
      <c r="BI78" s="30">
        <f ca="1">IF(BI$5="",0,IF(BI$5=1,$S78,BH388))</f>
        <v>782612.5</v>
      </c>
      <c r="BJ78" s="30">
        <f ca="1">IF(BJ$5="",0,IF(BJ$5=1,$S78,BI388))</f>
        <v>784832.5</v>
      </c>
      <c r="BK78" s="30">
        <f ca="1">IF(BK$5="",0,IF(BK$5=1,$S78,BJ388))</f>
        <v>785872.5</v>
      </c>
      <c r="BL78" s="30">
        <f ca="1">IF(BL$5="",0,IF(BL$5=1,$S78,BK388))</f>
        <v>786347.5</v>
      </c>
      <c r="BM78" s="30">
        <f ca="1">IF(BM$5="",0,IF(BM$5=1,$S78,BL388))</f>
        <v>786525</v>
      </c>
      <c r="BN78" s="30">
        <f ca="1">IF(BN$5="",0,IF(BN$5=1,$S78,BM388))</f>
        <v>786575</v>
      </c>
      <c r="BO78" s="30">
        <f ca="1">IF(BO$5="",0,IF(BO$5=1,$S78,BN388))</f>
        <v>786595</v>
      </c>
      <c r="BP78" s="30">
        <f ca="1">IF(BP$5="",0,IF(BP$5=1,$S78,BO388))</f>
        <v>786600</v>
      </c>
      <c r="BQ78" s="30">
        <f ca="1">IF(BQ$5="",0,IF(BQ$5=1,$S78,BP388))</f>
        <v>786599.99999999988</v>
      </c>
      <c r="BR78" s="30">
        <f ca="1">IF(BR$5="",0,IF(BR$5=1,$S78,BQ388))</f>
        <v>786599.99999999988</v>
      </c>
      <c r="BS78" s="30">
        <f ca="1">IF(BS$5="",0,IF(BS$5=1,$S78,BR388))</f>
        <v>786599.99999999988</v>
      </c>
      <c r="BT78" s="30">
        <f ca="1">IF(BT$5="",0,IF(BT$5=1,$S78,BS388))</f>
        <v>786599.99999999988</v>
      </c>
      <c r="BU78" s="30">
        <f ca="1">IF(BU$5="",0,IF(BU$5=1,$S78,BT388))</f>
        <v>786599.99999999988</v>
      </c>
      <c r="BV78" s="30">
        <f>IF(BV$5="",0,IF(BV$5=1,$S78,BU388))</f>
        <v>0</v>
      </c>
      <c r="BW78" s="30">
        <f>IF(BW$5="",0,IF(BW$5=1,$S78,BV388))</f>
        <v>0</v>
      </c>
      <c r="BX78" s="30">
        <f>IF(BX$5="",0,IF(BX$5=1,$S78,BW388))</f>
        <v>0</v>
      </c>
      <c r="BY78" s="30">
        <f>IF(BY$5="",0,IF(BY$5=1,$S78,BX388))</f>
        <v>0</v>
      </c>
      <c r="BZ78" s="30">
        <f>IF(BZ$5="",0,IF(BZ$5=1,$S78,BY388))</f>
        <v>0</v>
      </c>
      <c r="CA78" s="30">
        <f>IF(CA$5="",0,IF(CA$5=1,$S78,BZ388))</f>
        <v>0</v>
      </c>
      <c r="CB78" s="30">
        <f>IF(CB$5="",0,IF(CB$5=1,$S78,CA388))</f>
        <v>0</v>
      </c>
      <c r="CC78" s="30">
        <f>IF(CC$5="",0,IF(CC$5=1,$S78,CB388))</f>
        <v>0</v>
      </c>
      <c r="CD78" s="30">
        <f>IF(CD$5="",0,IF(CD$5=1,$S78,CC388))</f>
        <v>0</v>
      </c>
      <c r="CE78" s="30">
        <f>IF(CE$5="",0,IF(CE$5=1,$S78,CD388))</f>
        <v>0</v>
      </c>
      <c r="CF78" s="30">
        <f>IF(CF$5="",0,IF(CF$5=1,$S78,CE388))</f>
        <v>0</v>
      </c>
      <c r="CG78" s="30">
        <f>IF(CG$5="",0,IF(CG$5=1,$S78,CF388))</f>
        <v>0</v>
      </c>
      <c r="CH78" s="30">
        <f>IF(CH$5="",0,IF(CH$5=1,$S78,CG388))</f>
        <v>0</v>
      </c>
      <c r="CI78" s="30">
        <f>IF(CI$5="",0,IF(CI$5=1,$S78,CH388))</f>
        <v>0</v>
      </c>
      <c r="CJ78" s="30">
        <f>IF(CJ$5="",0,IF(CJ$5=1,$S78,CI388))</f>
        <v>0</v>
      </c>
      <c r="CK78" s="30">
        <f>IF(CK$5="",0,IF(CK$5=1,$S78,CJ388))</f>
        <v>0</v>
      </c>
      <c r="CL78" s="30">
        <f>IF(CL$5="",0,IF(CL$5=1,$S78,CK388))</f>
        <v>0</v>
      </c>
      <c r="CM78" s="30">
        <f>IF(CM$5="",0,IF(CM$5=1,$S78,CL388))</f>
        <v>0</v>
      </c>
      <c r="CN78" s="30">
        <f>IF(CN$5="",0,IF(CN$5=1,$S78,CM388))</f>
        <v>0</v>
      </c>
      <c r="CO78" s="30">
        <f>IF(CO$5="",0,IF(CO$5=1,$S78,CN388))</f>
        <v>0</v>
      </c>
      <c r="CP78" s="30">
        <f>IF(CP$5="",0,IF(CP$5=1,$S78,CO388))</f>
        <v>0</v>
      </c>
      <c r="CQ78" s="30">
        <f>IF(CQ$5="",0,IF(CQ$5=1,$S78,CP388))</f>
        <v>0</v>
      </c>
      <c r="CR78" s="30">
        <f>IF(CR$5="",0,IF(CR$5=1,$S78,CQ388))</f>
        <v>0</v>
      </c>
      <c r="CS78" s="30">
        <f>IF(CS$5="",0,IF(CS$5=1,$S78,CR388))</f>
        <v>0</v>
      </c>
      <c r="CT78" s="30">
        <f>IF(CT$5="",0,IF(CT$5=1,$S78,CS388))</f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181"/>
        <v>АКТИВЫ</v>
      </c>
      <c r="G79" s="66" t="str">
        <f t="shared" si="180"/>
        <v>Запасы СиМ</v>
      </c>
      <c r="H79" s="27" t="str">
        <f>BP!$F$27</f>
        <v>ФОТ упак</v>
      </c>
      <c r="P79" s="30"/>
      <c r="R79" s="24"/>
      <c r="S79" s="93"/>
      <c r="V79" s="85"/>
      <c r="W79" s="29"/>
      <c r="Z79" s="30">
        <f>IF(Z$5="",0,IF(Z$5=1,$S79,Y389))</f>
        <v>0</v>
      </c>
      <c r="AA79" s="30">
        <f ca="1">IF(AA$5="",0,IF(AA$5=1,$S79,Z389))</f>
        <v>0</v>
      </c>
      <c r="AB79" s="30">
        <f ca="1">IF(AB$5="",0,IF(AB$5=1,$S79,AA389))</f>
        <v>0</v>
      </c>
      <c r="AC79" s="30">
        <f ca="1">IF(AC$5="",0,IF(AC$5=1,$S79,AB389))</f>
        <v>0</v>
      </c>
      <c r="AD79" s="30">
        <f ca="1">IF(AD$5="",0,IF(AD$5=1,$S79,AC389))</f>
        <v>0</v>
      </c>
      <c r="AE79" s="30">
        <f ca="1">IF(AE$5="",0,IF(AE$5=1,$S79,AD389))</f>
        <v>0</v>
      </c>
      <c r="AF79" s="30">
        <f ca="1">IF(AF$5="",0,IF(AF$5=1,$S79,AE389))</f>
        <v>0</v>
      </c>
      <c r="AG79" s="30">
        <f ca="1">IF(AG$5="",0,IF(AG$5=1,$S79,AF389))</f>
        <v>0</v>
      </c>
      <c r="AH79" s="30">
        <f ca="1">IF(AH$5="",0,IF(AH$5=1,$S79,AG389))</f>
        <v>500</v>
      </c>
      <c r="AI79" s="30">
        <f ca="1">IF(AI$5="",0,IF(AI$5=1,$S79,AH389))</f>
        <v>2000</v>
      </c>
      <c r="AJ79" s="30">
        <f ca="1">IF(AJ$5="",0,IF(AJ$5=1,$S79,AI389))</f>
        <v>3600</v>
      </c>
      <c r="AK79" s="30">
        <f ca="1">IF(AK$5="",0,IF(AK$5=1,$S79,AJ389))</f>
        <v>5262.5</v>
      </c>
      <c r="AL79" s="30">
        <f ca="1">IF(AL$5="",0,IF(AL$5=1,$S79,AK389))</f>
        <v>6712.5</v>
      </c>
      <c r="AM79" s="30">
        <f ca="1">IF(AM$5="",0,IF(AM$5=1,$S79,AL389))</f>
        <v>8817.5000000000018</v>
      </c>
      <c r="AN79" s="30">
        <f ca="1">IF(AN$5="",0,IF(AN$5=1,$S79,AM389))</f>
        <v>14317.500000000002</v>
      </c>
      <c r="AO79" s="30">
        <f ca="1">IF(AO$5="",0,IF(AO$5=1,$S79,AN389))</f>
        <v>23577.5</v>
      </c>
      <c r="AP79" s="30">
        <f ca="1">IF(AP$5="",0,IF(AP$5=1,$S79,AO389))</f>
        <v>36871.25</v>
      </c>
      <c r="AQ79" s="30">
        <f ca="1">IF(AQ$5="",0,IF(AQ$5=1,$S79,AP389))</f>
        <v>53712.5</v>
      </c>
      <c r="AR79" s="30">
        <f ca="1">IF(AR$5="",0,IF(AR$5=1,$S79,AQ389))</f>
        <v>72646.25</v>
      </c>
      <c r="AS79" s="30">
        <f ca="1">IF(AS$5="",0,IF(AS$5=1,$S79,AR389))</f>
        <v>92822.5</v>
      </c>
      <c r="AT79" s="30">
        <f ca="1">IF(AT$5="",0,IF(AT$5=1,$S79,AS389))</f>
        <v>113643.75</v>
      </c>
      <c r="AU79" s="30">
        <f ca="1">IF(AU$5="",0,IF(AU$5=1,$S79,AT389))</f>
        <v>134806.25</v>
      </c>
      <c r="AV79" s="30">
        <f ca="1">IF(AV$5="",0,IF(AV$5=1,$S79,AU389))</f>
        <v>156118.75</v>
      </c>
      <c r="AW79" s="30">
        <f ca="1">IF(AW$5="",0,IF(AW$5=1,$S79,AV389))</f>
        <v>177468.75</v>
      </c>
      <c r="AX79" s="30">
        <f ca="1">IF(AX$5="",0,IF(AX$5=1,$S79,AW389))</f>
        <v>198837.5</v>
      </c>
      <c r="AY79" s="30">
        <f ca="1">IF(AY$5="",0,IF(AY$5=1,$S79,AX389))</f>
        <v>220212.5</v>
      </c>
      <c r="AZ79" s="30">
        <f ca="1">IF(AZ$5="",0,IF(AZ$5=1,$S79,AY389))</f>
        <v>241587.5</v>
      </c>
      <c r="BA79" s="30">
        <f ca="1">IF(BA$5="",0,IF(BA$5=1,$S79,AZ389))</f>
        <v>262962.5</v>
      </c>
      <c r="BB79" s="30">
        <f ca="1">IF(BB$5="",0,IF(BB$5=1,$S79,BA389))</f>
        <v>284337.5</v>
      </c>
      <c r="BC79" s="30">
        <f ca="1">IF(BC$5="",0,IF(BC$5=1,$S79,BB389))</f>
        <v>305712.5</v>
      </c>
      <c r="BD79" s="30">
        <f ca="1">IF(BD$5="",0,IF(BD$5=1,$S79,BC389))</f>
        <v>327087.5</v>
      </c>
      <c r="BE79" s="30">
        <f ca="1">IF(BE$5="",0,IF(BE$5=1,$S79,BD389))</f>
        <v>347212.5</v>
      </c>
      <c r="BF79" s="30">
        <f ca="1">IF(BF$5="",0,IF(BF$5=1,$S79,BE389))</f>
        <v>363587.5</v>
      </c>
      <c r="BG79" s="30">
        <f ca="1">IF(BG$5="",0,IF(BG$5=1,$S79,BF389))</f>
        <v>375962.5</v>
      </c>
      <c r="BH79" s="30">
        <f ca="1">IF(BH$5="",0,IF(BH$5=1,$S79,BG389))</f>
        <v>384181.25</v>
      </c>
      <c r="BI79" s="30">
        <f ca="1">IF(BI$5="",0,IF(BI$5=1,$S79,BH389))</f>
        <v>388775</v>
      </c>
      <c r="BJ79" s="30">
        <f ca="1">IF(BJ$5="",0,IF(BJ$5=1,$S79,BI389))</f>
        <v>391231.25</v>
      </c>
      <c r="BK79" s="30">
        <f ca="1">IF(BK$5="",0,IF(BK$5=1,$S79,BJ389))</f>
        <v>392437.5</v>
      </c>
      <c r="BL79" s="30">
        <f ca="1">IF(BL$5="",0,IF(BL$5=1,$S79,BK389))</f>
        <v>392993.75</v>
      </c>
      <c r="BM79" s="30">
        <f ca="1">IF(BM$5="",0,IF(BM$5=1,$S79,BL389))</f>
        <v>393206.25</v>
      </c>
      <c r="BN79" s="30">
        <f ca="1">IF(BN$5="",0,IF(BN$5=1,$S79,BM389))</f>
        <v>393268.75</v>
      </c>
      <c r="BO79" s="30">
        <f ca="1">IF(BO$5="",0,IF(BO$5=1,$S79,BN389))</f>
        <v>393293.75</v>
      </c>
      <c r="BP79" s="30">
        <f ca="1">IF(BP$5="",0,IF(BP$5=1,$S79,BO389))</f>
        <v>393300</v>
      </c>
      <c r="BQ79" s="30">
        <f ca="1">IF(BQ$5="",0,IF(BQ$5=1,$S79,BP389))</f>
        <v>393299.99999999994</v>
      </c>
      <c r="BR79" s="30">
        <f ca="1">IF(BR$5="",0,IF(BR$5=1,$S79,BQ389))</f>
        <v>393299.99999999994</v>
      </c>
      <c r="BS79" s="30">
        <f ca="1">IF(BS$5="",0,IF(BS$5=1,$S79,BR389))</f>
        <v>393299.99999999994</v>
      </c>
      <c r="BT79" s="30">
        <f ca="1">IF(BT$5="",0,IF(BT$5=1,$S79,BS389))</f>
        <v>393299.99999999994</v>
      </c>
      <c r="BU79" s="30">
        <f ca="1">IF(BU$5="",0,IF(BU$5=1,$S79,BT389))</f>
        <v>393299.99999999994</v>
      </c>
      <c r="BV79" s="30">
        <f>IF(BV$5="",0,IF(BV$5=1,$S79,BU389))</f>
        <v>0</v>
      </c>
      <c r="BW79" s="30">
        <f>IF(BW$5="",0,IF(BW$5=1,$S79,BV389))</f>
        <v>0</v>
      </c>
      <c r="BX79" s="30">
        <f>IF(BX$5="",0,IF(BX$5=1,$S79,BW389))</f>
        <v>0</v>
      </c>
      <c r="BY79" s="30">
        <f>IF(BY$5="",0,IF(BY$5=1,$S79,BX389))</f>
        <v>0</v>
      </c>
      <c r="BZ79" s="30">
        <f>IF(BZ$5="",0,IF(BZ$5=1,$S79,BY389))</f>
        <v>0</v>
      </c>
      <c r="CA79" s="30">
        <f>IF(CA$5="",0,IF(CA$5=1,$S79,BZ389))</f>
        <v>0</v>
      </c>
      <c r="CB79" s="30">
        <f>IF(CB$5="",0,IF(CB$5=1,$S79,CA389))</f>
        <v>0</v>
      </c>
      <c r="CC79" s="30">
        <f>IF(CC$5="",0,IF(CC$5=1,$S79,CB389))</f>
        <v>0</v>
      </c>
      <c r="CD79" s="30">
        <f>IF(CD$5="",0,IF(CD$5=1,$S79,CC389))</f>
        <v>0</v>
      </c>
      <c r="CE79" s="30">
        <f>IF(CE$5="",0,IF(CE$5=1,$S79,CD389))</f>
        <v>0</v>
      </c>
      <c r="CF79" s="30">
        <f>IF(CF$5="",0,IF(CF$5=1,$S79,CE389))</f>
        <v>0</v>
      </c>
      <c r="CG79" s="30">
        <f>IF(CG$5="",0,IF(CG$5=1,$S79,CF389))</f>
        <v>0</v>
      </c>
      <c r="CH79" s="30">
        <f>IF(CH$5="",0,IF(CH$5=1,$S79,CG389))</f>
        <v>0</v>
      </c>
      <c r="CI79" s="30">
        <f>IF(CI$5="",0,IF(CI$5=1,$S79,CH389))</f>
        <v>0</v>
      </c>
      <c r="CJ79" s="30">
        <f>IF(CJ$5="",0,IF(CJ$5=1,$S79,CI389))</f>
        <v>0</v>
      </c>
      <c r="CK79" s="30">
        <f>IF(CK$5="",0,IF(CK$5=1,$S79,CJ389))</f>
        <v>0</v>
      </c>
      <c r="CL79" s="30">
        <f>IF(CL$5="",0,IF(CL$5=1,$S79,CK389))</f>
        <v>0</v>
      </c>
      <c r="CM79" s="30">
        <f>IF(CM$5="",0,IF(CM$5=1,$S79,CL389))</f>
        <v>0</v>
      </c>
      <c r="CN79" s="30">
        <f>IF(CN$5="",0,IF(CN$5=1,$S79,CM389))</f>
        <v>0</v>
      </c>
      <c r="CO79" s="30">
        <f>IF(CO$5="",0,IF(CO$5=1,$S79,CN389))</f>
        <v>0</v>
      </c>
      <c r="CP79" s="30">
        <f>IF(CP$5="",0,IF(CP$5=1,$S79,CO389))</f>
        <v>0</v>
      </c>
      <c r="CQ79" s="30">
        <f>IF(CQ$5="",0,IF(CQ$5=1,$S79,CP389))</f>
        <v>0</v>
      </c>
      <c r="CR79" s="30">
        <f>IF(CR$5="",0,IF(CR$5=1,$S79,CQ389))</f>
        <v>0</v>
      </c>
      <c r="CS79" s="30">
        <f>IF(CS$5="",0,IF(CS$5=1,$S79,CR389))</f>
        <v>0</v>
      </c>
      <c r="CT79" s="30">
        <f>IF(CT$5="",0,IF(CT$5=1,$S79,CS389))</f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181"/>
        <v>АКТИВЫ</v>
      </c>
      <c r="G80" s="66" t="str">
        <f t="shared" si="180"/>
        <v>Запасы СиМ</v>
      </c>
      <c r="H80" s="27" t="str">
        <f>BP!$F$28</f>
        <v>Соцсборы</v>
      </c>
      <c r="P80" s="30"/>
      <c r="R80" s="24"/>
      <c r="S80" s="93"/>
      <c r="V80" s="85"/>
      <c r="W80" s="29"/>
      <c r="Z80" s="30">
        <f>IF(Z$5="",0,IF(Z$5=1,$S80,Y390))</f>
        <v>0</v>
      </c>
      <c r="AA80" s="30">
        <f ca="1">IF(AA$5="",0,IF(AA$5=1,$S80,Z390))</f>
        <v>0</v>
      </c>
      <c r="AB80" s="30">
        <f ca="1">IF(AB$5="",0,IF(AB$5=1,$S80,AA390))</f>
        <v>0</v>
      </c>
      <c r="AC80" s="30">
        <f ca="1">IF(AC$5="",0,IF(AC$5=1,$S80,AB390))</f>
        <v>0</v>
      </c>
      <c r="AD80" s="30">
        <f ca="1">IF(AD$5="",0,IF(AD$5=1,$S80,AC390))</f>
        <v>0</v>
      </c>
      <c r="AE80" s="30">
        <f ca="1">IF(AE$5="",0,IF(AE$5=1,$S80,AD390))</f>
        <v>600</v>
      </c>
      <c r="AF80" s="30">
        <f ca="1">IF(AF$5="",0,IF(AF$5=1,$S80,AE390))</f>
        <v>2820</v>
      </c>
      <c r="AG80" s="30">
        <f ca="1">IF(AG$5="",0,IF(AG$5=1,$S80,AF390))</f>
        <v>6420</v>
      </c>
      <c r="AH80" s="30">
        <f ca="1">IF(AH$5="",0,IF(AH$5=1,$S80,AG390))</f>
        <v>11709</v>
      </c>
      <c r="AI80" s="30">
        <f ca="1">IF(AI$5="",0,IF(AI$5=1,$S80,AH390))</f>
        <v>18679.5</v>
      </c>
      <c r="AJ80" s="30">
        <f ca="1">IF(AJ$5="",0,IF(AJ$5=1,$S80,AI390))</f>
        <v>27708</v>
      </c>
      <c r="AK80" s="30">
        <f ca="1">IF(AK$5="",0,IF(AK$5=1,$S80,AJ390))</f>
        <v>42612.45</v>
      </c>
      <c r="AL80" s="30">
        <f ca="1">IF(AL$5="",0,IF(AL$5=1,$S80,AK390))</f>
        <v>66534.149999999994</v>
      </c>
      <c r="AM80" s="30">
        <f ca="1">IF(AM$5="",0,IF(AM$5=1,$S80,AL390))</f>
        <v>103428.45</v>
      </c>
      <c r="AN80" s="30">
        <f ca="1">IF(AN$5="",0,IF(AN$5=1,$S80,AM390))</f>
        <v>157579.80000000002</v>
      </c>
      <c r="AO80" s="30">
        <f ca="1">IF(AO$5="",0,IF(AO$5=1,$S80,AN390))</f>
        <v>230419.20000000001</v>
      </c>
      <c r="AP80" s="30">
        <f ca="1">IF(AP$5="",0,IF(AP$5=1,$S80,AO390))</f>
        <v>322832.17499999999</v>
      </c>
      <c r="AQ80" s="30">
        <f ca="1">IF(AQ$5="",0,IF(AQ$5=1,$S80,AP390))</f>
        <v>434882.85</v>
      </c>
      <c r="AR80" s="30">
        <f ca="1">IF(AR$5="",0,IF(AR$5=1,$S80,AQ390))</f>
        <v>565962.82499999995</v>
      </c>
      <c r="AS80" s="30">
        <f ca="1">IF(AS$5="",0,IF(AS$5=1,$S80,AR390))</f>
        <v>715670.25</v>
      </c>
      <c r="AT80" s="30">
        <f ca="1">IF(AT$5="",0,IF(AT$5=1,$S80,AS390))</f>
        <v>883673.47499999998</v>
      </c>
      <c r="AU80" s="30">
        <f ca="1">IF(AU$5="",0,IF(AU$5=1,$S80,AT390))</f>
        <v>1069817.4750000001</v>
      </c>
      <c r="AV80" s="30">
        <f ca="1">IF(AV$5="",0,IF(AV$5=1,$S80,AU390))</f>
        <v>1273999.7250000001</v>
      </c>
      <c r="AW80" s="30">
        <f ca="1">IF(AW$5="",0,IF(AW$5=1,$S80,AV390))</f>
        <v>1496157.2250000001</v>
      </c>
      <c r="AX80" s="30">
        <f ca="1">IF(AX$5="",0,IF(AX$5=1,$S80,AW390))</f>
        <v>1736279.85</v>
      </c>
      <c r="AY80" s="30">
        <f ca="1">IF(AY$5="",0,IF(AY$5=1,$S80,AX390))</f>
        <v>1994360.85</v>
      </c>
      <c r="AZ80" s="30">
        <f ca="1">IF(AZ$5="",0,IF(AZ$5=1,$S80,AY390))</f>
        <v>2270396.85</v>
      </c>
      <c r="BA80" s="30">
        <f ca="1">IF(BA$5="",0,IF(BA$5=1,$S80,AZ390))</f>
        <v>2564387.85</v>
      </c>
      <c r="BB80" s="30">
        <f ca="1">IF(BB$5="",0,IF(BB$5=1,$S80,BA390))</f>
        <v>2874833.85</v>
      </c>
      <c r="BC80" s="30">
        <f ca="1">IF(BC$5="",0,IF(BC$5=1,$S80,BB390))</f>
        <v>3197684.85</v>
      </c>
      <c r="BD80" s="30">
        <f ca="1">IF(BD$5="",0,IF(BD$5=1,$S80,BC390))</f>
        <v>3529490.85</v>
      </c>
      <c r="BE80" s="30">
        <f ca="1">IF(BE$5="",0,IF(BE$5=1,$S80,BD390))</f>
        <v>3866029.35</v>
      </c>
      <c r="BF80" s="30">
        <f ca="1">IF(BF$5="",0,IF(BF$5=1,$S80,BE390))</f>
        <v>4203096.5999999996</v>
      </c>
      <c r="BG80" s="30">
        <f ca="1">IF(BG$5="",0,IF(BG$5=1,$S80,BF390))</f>
        <v>4539297.5999999996</v>
      </c>
      <c r="BH80" s="30">
        <f ca="1">IF(BH$5="",0,IF(BH$5=1,$S80,BG390))</f>
        <v>4873817.4749999996</v>
      </c>
      <c r="BI80" s="30">
        <f ca="1">IF(BI$5="",0,IF(BI$5=1,$S80,BH390))</f>
        <v>5206613.0999999996</v>
      </c>
      <c r="BJ80" s="30">
        <f ca="1">IF(BJ$5="",0,IF(BJ$5=1,$S80,BI390))</f>
        <v>5538309.2249999996</v>
      </c>
      <c r="BK80" s="30">
        <f ca="1">IF(BK$5="",0,IF(BK$5=1,$S80,BJ390))</f>
        <v>5869328.8499999996</v>
      </c>
      <c r="BL80" s="30">
        <f ca="1">IF(BL$5="",0,IF(BL$5=1,$S80,BK390))</f>
        <v>6200004.9749999996</v>
      </c>
      <c r="BM80" s="30">
        <f ca="1">IF(BM$5="",0,IF(BM$5=1,$S80,BL390))</f>
        <v>6530493.9749999996</v>
      </c>
      <c r="BN80" s="30">
        <f ca="1">IF(BN$5="",0,IF(BN$5=1,$S80,BM390))</f>
        <v>6860899.7249999996</v>
      </c>
      <c r="BO80" s="30">
        <f ca="1">IF(BO$5="",0,IF(BO$5=1,$S80,BN390))</f>
        <v>7191285.2249999996</v>
      </c>
      <c r="BP80" s="30">
        <f ca="1">IF(BP$5="",0,IF(BP$5=1,$S80,BO390))</f>
        <v>7521660.5999999996</v>
      </c>
      <c r="BQ80" s="30">
        <f ca="1">IF(BQ$5="",0,IF(BQ$5=1,$S80,BP390))</f>
        <v>7852032.5999999996</v>
      </c>
      <c r="BR80" s="30">
        <f ca="1">IF(BR$5="",0,IF(BR$5=1,$S80,BQ390))</f>
        <v>8182404.5999999996</v>
      </c>
      <c r="BS80" s="30">
        <f ca="1">IF(BS$5="",0,IF(BS$5=1,$S80,BR390))</f>
        <v>8512776.5999999996</v>
      </c>
      <c r="BT80" s="30">
        <f ca="1">IF(BT$5="",0,IF(BT$5=1,$S80,BS390))</f>
        <v>8843148.5999999996</v>
      </c>
      <c r="BU80" s="30">
        <f ca="1">IF(BU$5="",0,IF(BU$5=1,$S80,BT390))</f>
        <v>9173520.5999999996</v>
      </c>
      <c r="BV80" s="30">
        <f>IF(BV$5="",0,IF(BV$5=1,$S80,BU390))</f>
        <v>0</v>
      </c>
      <c r="BW80" s="30">
        <f>IF(BW$5="",0,IF(BW$5=1,$S80,BV390))</f>
        <v>0</v>
      </c>
      <c r="BX80" s="30">
        <f>IF(BX$5="",0,IF(BX$5=1,$S80,BW390))</f>
        <v>0</v>
      </c>
      <c r="BY80" s="30">
        <f>IF(BY$5="",0,IF(BY$5=1,$S80,BX390))</f>
        <v>0</v>
      </c>
      <c r="BZ80" s="30">
        <f>IF(BZ$5="",0,IF(BZ$5=1,$S80,BY390))</f>
        <v>0</v>
      </c>
      <c r="CA80" s="30">
        <f>IF(CA$5="",0,IF(CA$5=1,$S80,BZ390))</f>
        <v>0</v>
      </c>
      <c r="CB80" s="30">
        <f>IF(CB$5="",0,IF(CB$5=1,$S80,CA390))</f>
        <v>0</v>
      </c>
      <c r="CC80" s="30">
        <f>IF(CC$5="",0,IF(CC$5=1,$S80,CB390))</f>
        <v>0</v>
      </c>
      <c r="CD80" s="30">
        <f>IF(CD$5="",0,IF(CD$5=1,$S80,CC390))</f>
        <v>0</v>
      </c>
      <c r="CE80" s="30">
        <f>IF(CE$5="",0,IF(CE$5=1,$S80,CD390))</f>
        <v>0</v>
      </c>
      <c r="CF80" s="30">
        <f>IF(CF$5="",0,IF(CF$5=1,$S80,CE390))</f>
        <v>0</v>
      </c>
      <c r="CG80" s="30">
        <f>IF(CG$5="",0,IF(CG$5=1,$S80,CF390))</f>
        <v>0</v>
      </c>
      <c r="CH80" s="30">
        <f>IF(CH$5="",0,IF(CH$5=1,$S80,CG390))</f>
        <v>0</v>
      </c>
      <c r="CI80" s="30">
        <f>IF(CI$5="",0,IF(CI$5=1,$S80,CH390))</f>
        <v>0</v>
      </c>
      <c r="CJ80" s="30">
        <f>IF(CJ$5="",0,IF(CJ$5=1,$S80,CI390))</f>
        <v>0</v>
      </c>
      <c r="CK80" s="30">
        <f>IF(CK$5="",0,IF(CK$5=1,$S80,CJ390))</f>
        <v>0</v>
      </c>
      <c r="CL80" s="30">
        <f>IF(CL$5="",0,IF(CL$5=1,$S80,CK390))</f>
        <v>0</v>
      </c>
      <c r="CM80" s="30">
        <f>IF(CM$5="",0,IF(CM$5=1,$S80,CL390))</f>
        <v>0</v>
      </c>
      <c r="CN80" s="30">
        <f>IF(CN$5="",0,IF(CN$5=1,$S80,CM390))</f>
        <v>0</v>
      </c>
      <c r="CO80" s="30">
        <f>IF(CO$5="",0,IF(CO$5=1,$S80,CN390))</f>
        <v>0</v>
      </c>
      <c r="CP80" s="30">
        <f>IF(CP$5="",0,IF(CP$5=1,$S80,CO390))</f>
        <v>0</v>
      </c>
      <c r="CQ80" s="30">
        <f>IF(CQ$5="",0,IF(CQ$5=1,$S80,CP390))</f>
        <v>0</v>
      </c>
      <c r="CR80" s="30">
        <f>IF(CR$5="",0,IF(CR$5=1,$S80,CQ390))</f>
        <v>0</v>
      </c>
      <c r="CS80" s="30">
        <f>IF(CS$5="",0,IF(CS$5=1,$S80,CR390))</f>
        <v>0</v>
      </c>
      <c r="CT80" s="30">
        <f>IF(CT$5="",0,IF(CT$5=1,$S80,CS390))</f>
        <v>0</v>
      </c>
    </row>
    <row r="81" spans="1:98" s="27" customFormat="1" ht="12" x14ac:dyDescent="0.25">
      <c r="A81" s="26">
        <f>ROW()</f>
        <v>81</v>
      </c>
      <c r="C81" s="142"/>
      <c r="E81" s="24"/>
      <c r="F81" s="66" t="str">
        <f t="shared" si="181"/>
        <v>АКТИВЫ</v>
      </c>
      <c r="G81" s="66" t="str">
        <f t="shared" si="180"/>
        <v>Запасы СиМ</v>
      </c>
      <c r="H81" s="27" t="str">
        <f>BP!$F$29</f>
        <v>ЭлЭн</v>
      </c>
      <c r="P81" s="30"/>
      <c r="R81" s="24"/>
      <c r="S81" s="93"/>
      <c r="V81" s="85"/>
      <c r="W81" s="29"/>
      <c r="Z81" s="30">
        <f>IF(Z$5="",0,IF(Z$5=1,$S81,Y391))</f>
        <v>0</v>
      </c>
      <c r="AA81" s="30">
        <f ca="1">IF(AA$5="",0,IF(AA$5=1,$S81,Z391))</f>
        <v>0</v>
      </c>
      <c r="AB81" s="30">
        <f ca="1">IF(AB$5="",0,IF(AB$5=1,$S81,AA391))</f>
        <v>0</v>
      </c>
      <c r="AC81" s="30">
        <f ca="1">IF(AC$5="",0,IF(AC$5=1,$S81,AB391))</f>
        <v>0</v>
      </c>
      <c r="AD81" s="30">
        <f ca="1">IF(AD$5="",0,IF(AD$5=1,$S81,AC391))</f>
        <v>0</v>
      </c>
      <c r="AE81" s="30">
        <f ca="1">IF(AE$5="",0,IF(AE$5=1,$S81,AD391))</f>
        <v>128.79999999999998</v>
      </c>
      <c r="AF81" s="30">
        <f ca="1">IF(AF$5="",0,IF(AF$5=1,$S81,AE391))</f>
        <v>643.99999999999989</v>
      </c>
      <c r="AG81" s="30">
        <f ca="1">IF(AG$5="",0,IF(AG$5=1,$S81,AF391))</f>
        <v>1571.3599999999997</v>
      </c>
      <c r="AH81" s="30">
        <f ca="1">IF(AH$5="",0,IF(AH$5=1,$S81,AG391))</f>
        <v>2982.1799999999994</v>
      </c>
      <c r="AI81" s="30">
        <f ca="1">IF(AI$5="",0,IF(AI$5=1,$S81,AH391))</f>
        <v>4932.12</v>
      </c>
      <c r="AJ81" s="30">
        <f ca="1">IF(AJ$5="",0,IF(AJ$5=1,$S81,AI391))</f>
        <v>7600.9480000000003</v>
      </c>
      <c r="AK81" s="30">
        <f ca="1">IF(AK$5="",0,IF(AK$5=1,$S81,AJ391))</f>
        <v>11870.116</v>
      </c>
      <c r="AL81" s="30">
        <f ca="1">IF(AL$5="",0,IF(AL$5=1,$S81,AK391))</f>
        <v>18684.740000000002</v>
      </c>
      <c r="AM81" s="30">
        <f ca="1">IF(AM$5="",0,IF(AM$5=1,$S81,AL391))</f>
        <v>29156.225999999999</v>
      </c>
      <c r="AN81" s="30">
        <f ca="1">IF(AN$5="",0,IF(AN$5=1,$S81,AM391))</f>
        <v>44573.218000000001</v>
      </c>
      <c r="AO81" s="30">
        <f ca="1">IF(AO$5="",0,IF(AO$5=1,$S81,AN391))</f>
        <v>65889.847999999998</v>
      </c>
      <c r="AP81" s="30">
        <f ca="1">IF(AP$5="",0,IF(AP$5=1,$S81,AO391))</f>
        <v>93871.51</v>
      </c>
      <c r="AQ81" s="30">
        <f ca="1">IF(AQ$5="",0,IF(AQ$5=1,$S81,AP391))</f>
        <v>129075.99999999999</v>
      </c>
      <c r="AR81" s="30">
        <f ca="1">IF(AR$5="",0,IF(AR$5=1,$S81,AQ391))</f>
        <v>171822.23599999998</v>
      </c>
      <c r="AS81" s="30">
        <f ca="1">IF(AS$5="",0,IF(AS$5=1,$S81,AR391))</f>
        <v>222286.02999999997</v>
      </c>
      <c r="AT81" s="30">
        <f ca="1">IF(AT$5="",0,IF(AT$5=1,$S81,AS391))</f>
        <v>280548.25</v>
      </c>
      <c r="AU81" s="30">
        <f ca="1">IF(AU$5="",0,IF(AU$5=1,$S81,AT391))</f>
        <v>346651.39999999997</v>
      </c>
      <c r="AV81" s="30">
        <f ca="1">IF(AV$5="",0,IF(AV$5=1,$S81,AU391))</f>
        <v>420613.64999999997</v>
      </c>
      <c r="AW81" s="30">
        <f ca="1">IF(AW$5="",0,IF(AW$5=1,$S81,AV391))</f>
        <v>502439.13999999996</v>
      </c>
      <c r="AX81" s="30">
        <f ca="1">IF(AX$5="",0,IF(AX$5=1,$S81,AW391))</f>
        <v>592129.93999999994</v>
      </c>
      <c r="AY81" s="30">
        <f ca="1">IF(AY$5="",0,IF(AY$5=1,$S81,AX391))</f>
        <v>689686.73999999987</v>
      </c>
      <c r="AZ81" s="30">
        <f ca="1">IF(AZ$5="",0,IF(AZ$5=1,$S81,AY391))</f>
        <v>795109.53999999992</v>
      </c>
      <c r="BA81" s="30">
        <f ca="1">IF(BA$5="",0,IF(BA$5=1,$S81,AZ391))</f>
        <v>908398.34</v>
      </c>
      <c r="BB81" s="30">
        <f ca="1">IF(BB$5="",0,IF(BB$5=1,$S81,BA391))</f>
        <v>1029231.1399999999</v>
      </c>
      <c r="BC81" s="30">
        <f ca="1">IF(BC$5="",0,IF(BC$5=1,$S81,BB391))</f>
        <v>1156641.9399999997</v>
      </c>
      <c r="BD81" s="30">
        <f ca="1">IF(BD$5="",0,IF(BD$5=1,$S81,BC391))</f>
        <v>1289600.3399999996</v>
      </c>
      <c r="BE81" s="30">
        <f ca="1">IF(BE$5="",0,IF(BE$5=1,$S81,BD391))</f>
        <v>1426897.6899999997</v>
      </c>
      <c r="BF81" s="30">
        <f ca="1">IF(BF$5="",0,IF(BF$5=1,$S81,BE391))</f>
        <v>1567186.1899999997</v>
      </c>
      <c r="BG81" s="30">
        <f ca="1">IF(BG$5="",0,IF(BG$5=1,$S81,BF391))</f>
        <v>1709473.6199999996</v>
      </c>
      <c r="BH81" s="30">
        <f ca="1">IF(BH$5="",0,IF(BH$5=1,$S81,BG391))</f>
        <v>1852979.1299999997</v>
      </c>
      <c r="BI81" s="30">
        <f ca="1">IF(BI$5="",0,IF(BI$5=1,$S81,BH391))</f>
        <v>1997135.0799999996</v>
      </c>
      <c r="BJ81" s="30">
        <f ca="1">IF(BJ$5="",0,IF(BJ$5=1,$S81,BI391))</f>
        <v>2141616.94</v>
      </c>
      <c r="BK81" s="30">
        <f ca="1">IF(BK$5="",0,IF(BK$5=1,$S81,BJ391))</f>
        <v>2286248.0699999998</v>
      </c>
      <c r="BL81" s="30">
        <f ca="1">IF(BL$5="",0,IF(BL$5=1,$S81,BK391))</f>
        <v>2430947.0499999998</v>
      </c>
      <c r="BM81" s="30">
        <f ca="1">IF(BM$5="",0,IF(BM$5=1,$S81,BL391))</f>
        <v>2575671.1</v>
      </c>
      <c r="BN81" s="30">
        <f ca="1">IF(BN$5="",0,IF(BN$5=1,$S81,BM391))</f>
        <v>2720402.0500000003</v>
      </c>
      <c r="BO81" s="30">
        <f ca="1">IF(BO$5="",0,IF(BO$5=1,$S81,BN391))</f>
        <v>2865135.7600000002</v>
      </c>
      <c r="BP81" s="30">
        <f ca="1">IF(BP$5="",0,IF(BP$5=1,$S81,BO391))</f>
        <v>3009870.16</v>
      </c>
      <c r="BQ81" s="30">
        <f ca="1">IF(BQ$5="",0,IF(BQ$5=1,$S81,BP391))</f>
        <v>3154604.56</v>
      </c>
      <c r="BR81" s="30">
        <f ca="1">IF(BR$5="",0,IF(BR$5=1,$S81,BQ391))</f>
        <v>3299338.96</v>
      </c>
      <c r="BS81" s="30">
        <f ca="1">IF(BS$5="",0,IF(BS$5=1,$S81,BR391))</f>
        <v>3444073.36</v>
      </c>
      <c r="BT81" s="30">
        <f ca="1">IF(BT$5="",0,IF(BT$5=1,$S81,BS391))</f>
        <v>3588807.76</v>
      </c>
      <c r="BU81" s="30">
        <f ca="1">IF(BU$5="",0,IF(BU$5=1,$S81,BT391))</f>
        <v>3733542.1599999997</v>
      </c>
      <c r="BV81" s="30">
        <f>IF(BV$5="",0,IF(BV$5=1,$S81,BU391))</f>
        <v>0</v>
      </c>
      <c r="BW81" s="30">
        <f>IF(BW$5="",0,IF(BW$5=1,$S81,BV391))</f>
        <v>0</v>
      </c>
      <c r="BX81" s="30">
        <f>IF(BX$5="",0,IF(BX$5=1,$S81,BW391))</f>
        <v>0</v>
      </c>
      <c r="BY81" s="30">
        <f>IF(BY$5="",0,IF(BY$5=1,$S81,BX391))</f>
        <v>0</v>
      </c>
      <c r="BZ81" s="30">
        <f>IF(BZ$5="",0,IF(BZ$5=1,$S81,BY391))</f>
        <v>0</v>
      </c>
      <c r="CA81" s="30">
        <f>IF(CA$5="",0,IF(CA$5=1,$S81,BZ391))</f>
        <v>0</v>
      </c>
      <c r="CB81" s="30">
        <f>IF(CB$5="",0,IF(CB$5=1,$S81,CA391))</f>
        <v>0</v>
      </c>
      <c r="CC81" s="30">
        <f>IF(CC$5="",0,IF(CC$5=1,$S81,CB391))</f>
        <v>0</v>
      </c>
      <c r="CD81" s="30">
        <f>IF(CD$5="",0,IF(CD$5=1,$S81,CC391))</f>
        <v>0</v>
      </c>
      <c r="CE81" s="30">
        <f>IF(CE$5="",0,IF(CE$5=1,$S81,CD391))</f>
        <v>0</v>
      </c>
      <c r="CF81" s="30">
        <f>IF(CF$5="",0,IF(CF$5=1,$S81,CE391))</f>
        <v>0</v>
      </c>
      <c r="CG81" s="30">
        <f>IF(CG$5="",0,IF(CG$5=1,$S81,CF391))</f>
        <v>0</v>
      </c>
      <c r="CH81" s="30">
        <f>IF(CH$5="",0,IF(CH$5=1,$S81,CG391))</f>
        <v>0</v>
      </c>
      <c r="CI81" s="30">
        <f>IF(CI$5="",0,IF(CI$5=1,$S81,CH391))</f>
        <v>0</v>
      </c>
      <c r="CJ81" s="30">
        <f>IF(CJ$5="",0,IF(CJ$5=1,$S81,CI391))</f>
        <v>0</v>
      </c>
      <c r="CK81" s="30">
        <f>IF(CK$5="",0,IF(CK$5=1,$S81,CJ391))</f>
        <v>0</v>
      </c>
      <c r="CL81" s="30">
        <f>IF(CL$5="",0,IF(CL$5=1,$S81,CK391))</f>
        <v>0</v>
      </c>
      <c r="CM81" s="30">
        <f>IF(CM$5="",0,IF(CM$5=1,$S81,CL391))</f>
        <v>0</v>
      </c>
      <c r="CN81" s="30">
        <f>IF(CN$5="",0,IF(CN$5=1,$S81,CM391))</f>
        <v>0</v>
      </c>
      <c r="CO81" s="30">
        <f>IF(CO$5="",0,IF(CO$5=1,$S81,CN391))</f>
        <v>0</v>
      </c>
      <c r="CP81" s="30">
        <f>IF(CP$5="",0,IF(CP$5=1,$S81,CO391))</f>
        <v>0</v>
      </c>
      <c r="CQ81" s="30">
        <f>IF(CQ$5="",0,IF(CQ$5=1,$S81,CP391))</f>
        <v>0</v>
      </c>
      <c r="CR81" s="30">
        <f>IF(CR$5="",0,IF(CR$5=1,$S81,CQ391))</f>
        <v>0</v>
      </c>
      <c r="CS81" s="30">
        <f>IF(CS$5="",0,IF(CS$5=1,$S81,CR391))</f>
        <v>0</v>
      </c>
      <c r="CT81" s="30">
        <f>IF(CT$5="",0,IF(CT$5=1,$S81,CS391))</f>
        <v>0</v>
      </c>
    </row>
    <row r="82" spans="1:98" s="2" customFormat="1" ht="12" x14ac:dyDescent="0.25">
      <c r="A82" s="11">
        <f>ROW()</f>
        <v>82</v>
      </c>
      <c r="C82" s="142"/>
      <c r="E82" s="23" t="str">
        <f>Lists!$N$9</f>
        <v>пустая строка</v>
      </c>
      <c r="P82" s="3"/>
      <c r="R82" s="23"/>
      <c r="S82" s="3"/>
      <c r="V82" s="74"/>
      <c r="W82" s="5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</row>
    <row r="83" spans="1:98" x14ac:dyDescent="0.3">
      <c r="A83" s="118">
        <f>ROW()</f>
        <v>83</v>
      </c>
      <c r="E83" s="41"/>
      <c r="F83" s="103" t="str">
        <f t="shared" ref="F83:F84" si="182">$F$9</f>
        <v>АКТИВЫ</v>
      </c>
      <c r="G83" s="6" t="str">
        <f>$G$393</f>
        <v>Кредиторская задолженность по капзатратам</v>
      </c>
      <c r="M83" s="6"/>
      <c r="R83" s="41"/>
      <c r="S83" s="119"/>
      <c r="V83" s="120"/>
      <c r="W83" s="9"/>
      <c r="Z83" s="7">
        <f>IF(Z$5="",0,IF(Z$5=1,$S83,Y393))</f>
        <v>0</v>
      </c>
      <c r="AA83" s="7">
        <f ca="1">IF(AA$5="",0,IF(AA$5=1,$S83,Z393))</f>
        <v>4166666.666666667</v>
      </c>
      <c r="AB83" s="7">
        <f ca="1">IF(AB$5="",0,IF(AB$5=1,$S83,AA393))</f>
        <v>16666666.666666668</v>
      </c>
      <c r="AC83" s="7">
        <f ca="1">IF(AC$5="",0,IF(AC$5=1,$S83,AB393))</f>
        <v>25000000</v>
      </c>
      <c r="AD83" s="7">
        <f ca="1">IF(AD$5="",0,IF(AD$5=1,$S83,AC393))</f>
        <v>25000000</v>
      </c>
      <c r="AE83" s="7">
        <f ca="1">IF(AE$5="",0,IF(AE$5=1,$S83,AD393))</f>
        <v>25000000</v>
      </c>
      <c r="AF83" s="7">
        <f ca="1">IF(AF$5="",0,IF(AF$5=1,$S83,AE393))</f>
        <v>25000000</v>
      </c>
      <c r="AG83" s="7">
        <f ca="1">IF(AG$5="",0,IF(AG$5=1,$S83,AF393))</f>
        <v>25000000</v>
      </c>
      <c r="AH83" s="7">
        <f ca="1">IF(AH$5="",0,IF(AH$5=1,$S83,AG393))</f>
        <v>25000000</v>
      </c>
      <c r="AI83" s="7">
        <f ca="1">IF(AI$5="",0,IF(AI$5=1,$S83,AH393))</f>
        <v>25000000</v>
      </c>
      <c r="AJ83" s="7">
        <f ca="1">IF(AJ$5="",0,IF(AJ$5=1,$S83,AI393))</f>
        <v>25000000</v>
      </c>
      <c r="AK83" s="7">
        <f ca="1">IF(AK$5="",0,IF(AK$5=1,$S83,AJ393))</f>
        <v>25000000</v>
      </c>
      <c r="AL83" s="7">
        <f ca="1">IF(AL$5="",0,IF(AL$5=1,$S83,AK393))</f>
        <v>25000000</v>
      </c>
      <c r="AM83" s="7">
        <f ca="1">IF(AM$5="",0,IF(AM$5=1,$S83,AL393))</f>
        <v>25000000</v>
      </c>
      <c r="AN83" s="7">
        <f ca="1">IF(AN$5="",0,IF(AN$5=1,$S83,AM393))</f>
        <v>25000000</v>
      </c>
      <c r="AO83" s="7">
        <f ca="1">IF(AO$5="",0,IF(AO$5=1,$S83,AN393))</f>
        <v>25000000</v>
      </c>
      <c r="AP83" s="7">
        <f ca="1">IF(AP$5="",0,IF(AP$5=1,$S83,AO393))</f>
        <v>29166666.666666668</v>
      </c>
      <c r="AQ83" s="7">
        <f ca="1">IF(AQ$5="",0,IF(AQ$5=1,$S83,AP393))</f>
        <v>41666666.666666672</v>
      </c>
      <c r="AR83" s="7">
        <f ca="1">IF(AR$5="",0,IF(AR$5=1,$S83,AQ393))</f>
        <v>50000000.000000007</v>
      </c>
      <c r="AS83" s="7">
        <f ca="1">IF(AS$5="",0,IF(AS$5=1,$S83,AR393))</f>
        <v>50000000.000000007</v>
      </c>
      <c r="AT83" s="7">
        <f ca="1">IF(AT$5="",0,IF(AT$5=1,$S83,AS393))</f>
        <v>50000000.000000007</v>
      </c>
      <c r="AU83" s="7">
        <f ca="1">IF(AU$5="",0,IF(AU$5=1,$S83,AT393))</f>
        <v>50000000.000000007</v>
      </c>
      <c r="AV83" s="7">
        <f ca="1">IF(AV$5="",0,IF(AV$5=1,$S83,AU393))</f>
        <v>54166666.666666672</v>
      </c>
      <c r="AW83" s="7">
        <f ca="1">IF(AW$5="",0,IF(AW$5=1,$S83,AV393))</f>
        <v>66666666.666666672</v>
      </c>
      <c r="AX83" s="7">
        <f ca="1">IF(AX$5="",0,IF(AX$5=1,$S83,AW393))</f>
        <v>75000000</v>
      </c>
      <c r="AY83" s="7">
        <f ca="1">IF(AY$5="",0,IF(AY$5=1,$S83,AX393))</f>
        <v>75000000</v>
      </c>
      <c r="AZ83" s="7">
        <f ca="1">IF(AZ$5="",0,IF(AZ$5=1,$S83,AY393))</f>
        <v>75000000</v>
      </c>
      <c r="BA83" s="7">
        <f ca="1">IF(BA$5="",0,IF(BA$5=1,$S83,AZ393))</f>
        <v>79166666.666666672</v>
      </c>
      <c r="BB83" s="7">
        <f ca="1">IF(BB$5="",0,IF(BB$5=1,$S83,BA393))</f>
        <v>91666666.666666672</v>
      </c>
      <c r="BC83" s="7">
        <f ca="1">IF(BC$5="",0,IF(BC$5=1,$S83,BB393))</f>
        <v>100000000</v>
      </c>
      <c r="BD83" s="7">
        <f ca="1">IF(BD$5="",0,IF(BD$5=1,$S83,BC393))</f>
        <v>100000000</v>
      </c>
      <c r="BE83" s="7">
        <f ca="1">IF(BE$5="",0,IF(BE$5=1,$S83,BD393))</f>
        <v>100000000</v>
      </c>
      <c r="BF83" s="7">
        <f ca="1">IF(BF$5="",0,IF(BF$5=1,$S83,BE393))</f>
        <v>100000000</v>
      </c>
      <c r="BG83" s="7">
        <f ca="1">IF(BG$5="",0,IF(BG$5=1,$S83,BF393))</f>
        <v>100000000</v>
      </c>
      <c r="BH83" s="7">
        <f ca="1">IF(BH$5="",0,IF(BH$5=1,$S83,BG393))</f>
        <v>100000000</v>
      </c>
      <c r="BI83" s="7">
        <f ca="1">IF(BI$5="",0,IF(BI$5=1,$S83,BH393))</f>
        <v>100000000</v>
      </c>
      <c r="BJ83" s="7">
        <f ca="1">IF(BJ$5="",0,IF(BJ$5=1,$S83,BI393))</f>
        <v>100000000</v>
      </c>
      <c r="BK83" s="7">
        <f ca="1">IF(BK$5="",0,IF(BK$5=1,$S83,BJ393))</f>
        <v>100000000</v>
      </c>
      <c r="BL83" s="7">
        <f ca="1">IF(BL$5="",0,IF(BL$5=1,$S83,BK393))</f>
        <v>100000000</v>
      </c>
      <c r="BM83" s="7">
        <f ca="1">IF(BM$5="",0,IF(BM$5=1,$S83,BL393))</f>
        <v>100000000</v>
      </c>
      <c r="BN83" s="7">
        <f ca="1">IF(BN$5="",0,IF(BN$5=1,$S83,BM393))</f>
        <v>100000000</v>
      </c>
      <c r="BO83" s="7">
        <f ca="1">IF(BO$5="",0,IF(BO$5=1,$S83,BN393))</f>
        <v>100000000</v>
      </c>
      <c r="BP83" s="7">
        <f ca="1">IF(BP$5="",0,IF(BP$5=1,$S83,BO393))</f>
        <v>100000000</v>
      </c>
      <c r="BQ83" s="7">
        <f ca="1">IF(BQ$5="",0,IF(BQ$5=1,$S83,BP393))</f>
        <v>100000000</v>
      </c>
      <c r="BR83" s="7">
        <f ca="1">IF(BR$5="",0,IF(BR$5=1,$S83,BQ393))</f>
        <v>100000000</v>
      </c>
      <c r="BS83" s="7">
        <f ca="1">IF(BS$5="",0,IF(BS$5=1,$S83,BR393))</f>
        <v>100000000</v>
      </c>
      <c r="BT83" s="7">
        <f ca="1">IF(BT$5="",0,IF(BT$5=1,$S83,BS393))</f>
        <v>100000000</v>
      </c>
      <c r="BU83" s="7">
        <f ca="1">IF(BU$5="",0,IF(BU$5=1,$S83,BT393))</f>
        <v>100000000</v>
      </c>
      <c r="BV83" s="7">
        <f>IF(BV$5="",0,IF(BV$5=1,$S83,BU393))</f>
        <v>0</v>
      </c>
      <c r="BW83" s="7">
        <f>IF(BW$5="",0,IF(BW$5=1,$S83,BV393))</f>
        <v>0</v>
      </c>
      <c r="BX83" s="7">
        <f>IF(BX$5="",0,IF(BX$5=1,$S83,BW393))</f>
        <v>0</v>
      </c>
      <c r="BY83" s="7">
        <f>IF(BY$5="",0,IF(BY$5=1,$S83,BX393))</f>
        <v>0</v>
      </c>
      <c r="BZ83" s="7">
        <f>IF(BZ$5="",0,IF(BZ$5=1,$S83,BY393))</f>
        <v>0</v>
      </c>
      <c r="CA83" s="7">
        <f>IF(CA$5="",0,IF(CA$5=1,$S83,BZ393))</f>
        <v>0</v>
      </c>
      <c r="CB83" s="7">
        <f>IF(CB$5="",0,IF(CB$5=1,$S83,CA393))</f>
        <v>0</v>
      </c>
      <c r="CC83" s="7">
        <f>IF(CC$5="",0,IF(CC$5=1,$S83,CB393))</f>
        <v>0</v>
      </c>
      <c r="CD83" s="7">
        <f>IF(CD$5="",0,IF(CD$5=1,$S83,CC393))</f>
        <v>0</v>
      </c>
      <c r="CE83" s="7">
        <f>IF(CE$5="",0,IF(CE$5=1,$S83,CD393))</f>
        <v>0</v>
      </c>
      <c r="CF83" s="7">
        <f>IF(CF$5="",0,IF(CF$5=1,$S83,CE393))</f>
        <v>0</v>
      </c>
      <c r="CG83" s="7">
        <f>IF(CG$5="",0,IF(CG$5=1,$S83,CF393))</f>
        <v>0</v>
      </c>
      <c r="CH83" s="7">
        <f>IF(CH$5="",0,IF(CH$5=1,$S83,CG393))</f>
        <v>0</v>
      </c>
      <c r="CI83" s="7">
        <f>IF(CI$5="",0,IF(CI$5=1,$S83,CH393))</f>
        <v>0</v>
      </c>
      <c r="CJ83" s="7">
        <f>IF(CJ$5="",0,IF(CJ$5=1,$S83,CI393))</f>
        <v>0</v>
      </c>
      <c r="CK83" s="7">
        <f>IF(CK$5="",0,IF(CK$5=1,$S83,CJ393))</f>
        <v>0</v>
      </c>
      <c r="CL83" s="7">
        <f>IF(CL$5="",0,IF(CL$5=1,$S83,CK393))</f>
        <v>0</v>
      </c>
      <c r="CM83" s="7">
        <f>IF(CM$5="",0,IF(CM$5=1,$S83,CL393))</f>
        <v>0</v>
      </c>
      <c r="CN83" s="7">
        <f>IF(CN$5="",0,IF(CN$5=1,$S83,CM393))</f>
        <v>0</v>
      </c>
      <c r="CO83" s="7">
        <f>IF(CO$5="",0,IF(CO$5=1,$S83,CN393))</f>
        <v>0</v>
      </c>
      <c r="CP83" s="7">
        <f>IF(CP$5="",0,IF(CP$5=1,$S83,CO393))</f>
        <v>0</v>
      </c>
      <c r="CQ83" s="7">
        <f>IF(CQ$5="",0,IF(CQ$5=1,$S83,CP393))</f>
        <v>0</v>
      </c>
      <c r="CR83" s="7">
        <f>IF(CR$5="",0,IF(CR$5=1,$S83,CQ393))</f>
        <v>0</v>
      </c>
      <c r="CS83" s="7">
        <f>IF(CS$5="",0,IF(CS$5=1,$S83,CR393))</f>
        <v>0</v>
      </c>
      <c r="CT83" s="7">
        <f>IF(CT$5="",0,IF(CT$5=1,$S83,CS393))</f>
        <v>0</v>
      </c>
    </row>
    <row r="84" spans="1:98" x14ac:dyDescent="0.3">
      <c r="A84" s="11">
        <f>ROW()</f>
        <v>84</v>
      </c>
      <c r="F84" s="66" t="str">
        <f t="shared" si="182"/>
        <v>АКТИВЫ</v>
      </c>
      <c r="G84" s="6" t="str">
        <f>G394</f>
        <v>Кредиторская задолженность по переменным расходам</v>
      </c>
      <c r="Z84" s="7">
        <f t="shared" ref="Z84:BE84" si="183">SUM(Z85:Z88)</f>
        <v>0</v>
      </c>
      <c r="AA84" s="7">
        <f t="shared" ca="1" si="183"/>
        <v>16666.666666666668</v>
      </c>
      <c r="AB84" s="7">
        <f t="shared" ca="1" si="183"/>
        <v>125000.00000000001</v>
      </c>
      <c r="AC84" s="7">
        <f t="shared" ca="1" si="183"/>
        <v>450000</v>
      </c>
      <c r="AD84" s="7">
        <f t="shared" ca="1" si="183"/>
        <v>908333.33333333337</v>
      </c>
      <c r="AE84" s="7">
        <f t="shared" ca="1" si="183"/>
        <v>1491666.6666666667</v>
      </c>
      <c r="AF84" s="7">
        <f t="shared" ca="1" si="183"/>
        <v>2158333.3333333335</v>
      </c>
      <c r="AG84" s="7">
        <f t="shared" ca="1" si="183"/>
        <v>2825000</v>
      </c>
      <c r="AH84" s="7">
        <f t="shared" ca="1" si="183"/>
        <v>3491666.666666667</v>
      </c>
      <c r="AI84" s="7">
        <f t="shared" ca="1" si="183"/>
        <v>4158867.2169696977</v>
      </c>
      <c r="AJ84" s="7">
        <f t="shared" ca="1" si="183"/>
        <v>4830160.8751515159</v>
      </c>
      <c r="AK84" s="7">
        <f t="shared" ca="1" si="183"/>
        <v>5511527.1379393954</v>
      </c>
      <c r="AL84" s="7">
        <f t="shared" ca="1" si="183"/>
        <v>6205577.5861212136</v>
      </c>
      <c r="AM84" s="7">
        <f t="shared" ca="1" si="183"/>
        <v>6913188.6786666689</v>
      </c>
      <c r="AN84" s="7">
        <f t="shared" ca="1" si="183"/>
        <v>7634325.7131393952</v>
      </c>
      <c r="AO84" s="7">
        <f t="shared" ca="1" si="183"/>
        <v>8375548.7847212143</v>
      </c>
      <c r="AP84" s="7">
        <f t="shared" ca="1" si="183"/>
        <v>9158851.8971666694</v>
      </c>
      <c r="AQ84" s="7">
        <f t="shared" ca="1" si="183"/>
        <v>10013635.35497576</v>
      </c>
      <c r="AR84" s="7">
        <f t="shared" ca="1" si="183"/>
        <v>10972395.676307272</v>
      </c>
      <c r="AS84" s="7">
        <f t="shared" ca="1" si="183"/>
        <v>12064773.724729696</v>
      </c>
      <c r="AT84" s="7">
        <f t="shared" ca="1" si="183"/>
        <v>13311591.896357575</v>
      </c>
      <c r="AU84" s="7">
        <f t="shared" ca="1" si="183"/>
        <v>14725994.028150605</v>
      </c>
      <c r="AV84" s="7">
        <f t="shared" ca="1" si="183"/>
        <v>16315454.980411211</v>
      </c>
      <c r="AW84" s="7">
        <f t="shared" ca="1" si="183"/>
        <v>18083981.68330121</v>
      </c>
      <c r="AX84" s="7">
        <f t="shared" ca="1" si="183"/>
        <v>20033512.267891511</v>
      </c>
      <c r="AY84" s="7">
        <f t="shared" ca="1" si="183"/>
        <v>22164806.050183937</v>
      </c>
      <c r="AZ84" s="7">
        <f t="shared" ca="1" si="183"/>
        <v>24478164.607697573</v>
      </c>
      <c r="BA84" s="7">
        <f t="shared" ca="1" si="183"/>
        <v>26973696.496771812</v>
      </c>
      <c r="BB84" s="7">
        <f t="shared" ca="1" si="183"/>
        <v>29651428.856491514</v>
      </c>
      <c r="BC84" s="7">
        <f t="shared" ca="1" si="183"/>
        <v>32511368.026724845</v>
      </c>
      <c r="BD84" s="7">
        <f t="shared" ca="1" si="183"/>
        <v>35553515.008503638</v>
      </c>
      <c r="BE84" s="7">
        <f t="shared" ca="1" si="183"/>
        <v>38777869.801827878</v>
      </c>
      <c r="BF84" s="7">
        <f t="shared" ref="BF84:CK84" ca="1" si="184">SUM(BF85:BF88)</f>
        <v>42183097.697606668</v>
      </c>
      <c r="BG84" s="7">
        <f t="shared" ca="1" si="184"/>
        <v>45758965.926143035</v>
      </c>
      <c r="BH84" s="7">
        <f t="shared" ca="1" si="184"/>
        <v>49480292.975921825</v>
      </c>
      <c r="BI84" s="7">
        <f t="shared" ca="1" si="184"/>
        <v>53315368.38345819</v>
      </c>
      <c r="BJ84" s="7">
        <f t="shared" ca="1" si="184"/>
        <v>57230290.537843034</v>
      </c>
      <c r="BK84" s="7">
        <f t="shared" ca="1" si="184"/>
        <v>61194581.356985465</v>
      </c>
      <c r="BL84" s="7">
        <f t="shared" ca="1" si="184"/>
        <v>65186944.445082441</v>
      </c>
      <c r="BM84" s="7">
        <f t="shared" ca="1" si="184"/>
        <v>69194052.175732449</v>
      </c>
      <c r="BN84" s="7">
        <f t="shared" ca="1" si="184"/>
        <v>73208352.319996089</v>
      </c>
      <c r="BO84" s="7">
        <f t="shared" ca="1" si="184"/>
        <v>77225805.380809709</v>
      </c>
      <c r="BP84" s="7">
        <f t="shared" ca="1" si="184"/>
        <v>81244464.907415777</v>
      </c>
      <c r="BQ84" s="7">
        <f t="shared" ca="1" si="184"/>
        <v>85263569.448277906</v>
      </c>
      <c r="BR84" s="7">
        <f t="shared" ca="1" si="184"/>
        <v>89282817.025464267</v>
      </c>
      <c r="BS84" s="7">
        <f t="shared" ca="1" si="184"/>
        <v>93302099.082635462</v>
      </c>
      <c r="BT84" s="7">
        <f t="shared" ca="1" si="184"/>
        <v>97321388.480706692</v>
      </c>
      <c r="BU84" s="7">
        <f t="shared" ca="1" si="184"/>
        <v>101340678.87980972</v>
      </c>
      <c r="BV84" s="7">
        <f t="shared" si="184"/>
        <v>0</v>
      </c>
      <c r="BW84" s="7">
        <f t="shared" si="184"/>
        <v>0</v>
      </c>
      <c r="BX84" s="7">
        <f t="shared" si="184"/>
        <v>0</v>
      </c>
      <c r="BY84" s="7">
        <f t="shared" si="184"/>
        <v>0</v>
      </c>
      <c r="BZ84" s="7">
        <f t="shared" si="184"/>
        <v>0</v>
      </c>
      <c r="CA84" s="7">
        <f t="shared" si="184"/>
        <v>0</v>
      </c>
      <c r="CB84" s="7">
        <f t="shared" si="184"/>
        <v>0</v>
      </c>
      <c r="CC84" s="7">
        <f t="shared" si="184"/>
        <v>0</v>
      </c>
      <c r="CD84" s="7">
        <f t="shared" si="184"/>
        <v>0</v>
      </c>
      <c r="CE84" s="7">
        <f t="shared" si="184"/>
        <v>0</v>
      </c>
      <c r="CF84" s="7">
        <f t="shared" si="184"/>
        <v>0</v>
      </c>
      <c r="CG84" s="7">
        <f t="shared" si="184"/>
        <v>0</v>
      </c>
      <c r="CH84" s="7">
        <f t="shared" si="184"/>
        <v>0</v>
      </c>
      <c r="CI84" s="7">
        <f t="shared" si="184"/>
        <v>0</v>
      </c>
      <c r="CJ84" s="7">
        <f t="shared" si="184"/>
        <v>0</v>
      </c>
      <c r="CK84" s="7">
        <f t="shared" si="184"/>
        <v>0</v>
      </c>
      <c r="CL84" s="7">
        <f t="shared" ref="CL84:CT84" si="185">SUM(CL85:CL88)</f>
        <v>0</v>
      </c>
      <c r="CM84" s="7">
        <f t="shared" si="185"/>
        <v>0</v>
      </c>
      <c r="CN84" s="7">
        <f t="shared" si="185"/>
        <v>0</v>
      </c>
      <c r="CO84" s="7">
        <f t="shared" si="185"/>
        <v>0</v>
      </c>
      <c r="CP84" s="7">
        <f t="shared" si="185"/>
        <v>0</v>
      </c>
      <c r="CQ84" s="7">
        <f t="shared" si="185"/>
        <v>0</v>
      </c>
      <c r="CR84" s="7">
        <f t="shared" si="185"/>
        <v>0</v>
      </c>
      <c r="CS84" s="7">
        <f t="shared" si="185"/>
        <v>0</v>
      </c>
      <c r="CT84" s="7">
        <f t="shared" si="185"/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$F$319</f>
        <v>АКТИВЫ</v>
      </c>
      <c r="G85" s="66" t="str">
        <f>$G$16</f>
        <v>Запасы СиМ</v>
      </c>
      <c r="H85" s="27" t="str">
        <f t="shared" ref="H85:H87" si="186">H395</f>
        <v>Маркетинговые расходы</v>
      </c>
      <c r="P85" s="30"/>
      <c r="R85" s="24"/>
      <c r="S85" s="93"/>
      <c r="V85" s="85"/>
      <c r="W85" s="29"/>
      <c r="Z85" s="30">
        <f>IF(Z$5="",0,IF(Z$5=1,$S85,Y395))</f>
        <v>0</v>
      </c>
      <c r="AA85" s="30">
        <f ca="1">IF(AA$5="",0,IF(AA$5=1,$S85,Z395))</f>
        <v>16666.666666666668</v>
      </c>
      <c r="AB85" s="30">
        <f ca="1">IF(AB$5="",0,IF(AB$5=1,$S85,AA395))</f>
        <v>125000.00000000001</v>
      </c>
      <c r="AC85" s="30">
        <f ca="1">IF(AC$5="",0,IF(AC$5=1,$S85,AB395))</f>
        <v>450000</v>
      </c>
      <c r="AD85" s="30">
        <f ca="1">IF(AD$5="",0,IF(AD$5=1,$S85,AC395))</f>
        <v>908333.33333333337</v>
      </c>
      <c r="AE85" s="30">
        <f ca="1">IF(AE$5="",0,IF(AE$5=1,$S85,AD395))</f>
        <v>1491666.6666666667</v>
      </c>
      <c r="AF85" s="30">
        <f ca="1">IF(AF$5="",0,IF(AF$5=1,$S85,AE395))</f>
        <v>2158333.3333333335</v>
      </c>
      <c r="AG85" s="30">
        <f ca="1">IF(AG$5="",0,IF(AG$5=1,$S85,AF395))</f>
        <v>2825000</v>
      </c>
      <c r="AH85" s="30">
        <f ca="1">IF(AH$5="",0,IF(AH$5=1,$S85,AG395))</f>
        <v>3491666.666666667</v>
      </c>
      <c r="AI85" s="30">
        <f ca="1">IF(AI$5="",0,IF(AI$5=1,$S85,AH395))</f>
        <v>4158333.333333334</v>
      </c>
      <c r="AJ85" s="30">
        <f ca="1">IF(AJ$5="",0,IF(AJ$5=1,$S85,AI395))</f>
        <v>4825000.0000000009</v>
      </c>
      <c r="AK85" s="30">
        <f ca="1">IF(AK$5="",0,IF(AK$5=1,$S85,AJ395))</f>
        <v>5491666.6666666679</v>
      </c>
      <c r="AL85" s="30">
        <f ca="1">IF(AL$5="",0,IF(AL$5=1,$S85,AK395))</f>
        <v>6158333.3333333349</v>
      </c>
      <c r="AM85" s="30">
        <f ca="1">IF(AM$5="",0,IF(AM$5=1,$S85,AL395))</f>
        <v>6825000.0000000019</v>
      </c>
      <c r="AN85" s="30">
        <f ca="1">IF(AN$5="",0,IF(AN$5=1,$S85,AM395))</f>
        <v>7491666.6666666688</v>
      </c>
      <c r="AO85" s="30">
        <f ca="1">IF(AO$5="",0,IF(AO$5=1,$S85,AN395))</f>
        <v>8158333.3333333358</v>
      </c>
      <c r="AP85" s="30">
        <f ca="1">IF(AP$5="",0,IF(AP$5=1,$S85,AO395))</f>
        <v>8825000.0000000019</v>
      </c>
      <c r="AQ85" s="30">
        <f ca="1">IF(AQ$5="",0,IF(AQ$5=1,$S85,AP395))</f>
        <v>9491666.6666666679</v>
      </c>
      <c r="AR85" s="30">
        <f ca="1">IF(AR$5="",0,IF(AR$5=1,$S85,AQ395))</f>
        <v>10158333.333333334</v>
      </c>
      <c r="AS85" s="30">
        <f ca="1">IF(AS$5="",0,IF(AS$5=1,$S85,AR395))</f>
        <v>10825000</v>
      </c>
      <c r="AT85" s="30">
        <f ca="1">IF(AT$5="",0,IF(AT$5=1,$S85,AS395))</f>
        <v>11491666.666666666</v>
      </c>
      <c r="AU85" s="30">
        <f ca="1">IF(AU$5="",0,IF(AU$5=1,$S85,AT395))</f>
        <v>12158333.333333332</v>
      </c>
      <c r="AV85" s="30">
        <f ca="1">IF(AV$5="",0,IF(AV$5=1,$S85,AU395))</f>
        <v>12824999.999999998</v>
      </c>
      <c r="AW85" s="30">
        <f ca="1">IF(AW$5="",0,IF(AW$5=1,$S85,AV395))</f>
        <v>13491666.666666664</v>
      </c>
      <c r="AX85" s="30">
        <f ca="1">IF(AX$5="",0,IF(AX$5=1,$S85,AW395))</f>
        <v>14158333.33333333</v>
      </c>
      <c r="AY85" s="30">
        <f ca="1">IF(AY$5="",0,IF(AY$5=1,$S85,AX395))</f>
        <v>14824999.999999996</v>
      </c>
      <c r="AZ85" s="30">
        <f ca="1">IF(AZ$5="",0,IF(AZ$5=1,$S85,AY395))</f>
        <v>15491666.666666662</v>
      </c>
      <c r="BA85" s="30">
        <f ca="1">IF(BA$5="",0,IF(BA$5=1,$S85,AZ395))</f>
        <v>16158333.333333328</v>
      </c>
      <c r="BB85" s="30">
        <f ca="1">IF(BB$5="",0,IF(BB$5=1,$S85,BA395))</f>
        <v>16824999.999999996</v>
      </c>
      <c r="BC85" s="30">
        <f ca="1">IF(BC$5="",0,IF(BC$5=1,$S85,BB395))</f>
        <v>17491666.666666664</v>
      </c>
      <c r="BD85" s="30">
        <f ca="1">IF(BD$5="",0,IF(BD$5=1,$S85,BC395))</f>
        <v>18158333.333333332</v>
      </c>
      <c r="BE85" s="30">
        <f ca="1">IF(BE$5="",0,IF(BE$5=1,$S85,BD395))</f>
        <v>18825000</v>
      </c>
      <c r="BF85" s="30">
        <f ca="1">IF(BF$5="",0,IF(BF$5=1,$S85,BE395))</f>
        <v>19491666.666666668</v>
      </c>
      <c r="BG85" s="30">
        <f ca="1">IF(BG$5="",0,IF(BG$5=1,$S85,BF395))</f>
        <v>20158333.333333336</v>
      </c>
      <c r="BH85" s="30">
        <f ca="1">IF(BH$5="",0,IF(BH$5=1,$S85,BG395))</f>
        <v>20825000.000000004</v>
      </c>
      <c r="BI85" s="30">
        <f ca="1">IF(BI$5="",0,IF(BI$5=1,$S85,BH395))</f>
        <v>21491666.666666672</v>
      </c>
      <c r="BJ85" s="30">
        <f ca="1">IF(BJ$5="",0,IF(BJ$5=1,$S85,BI395))</f>
        <v>22158333.33333334</v>
      </c>
      <c r="BK85" s="30">
        <f ca="1">IF(BK$5="",0,IF(BK$5=1,$S85,BJ395))</f>
        <v>22825000.000000007</v>
      </c>
      <c r="BL85" s="30">
        <f ca="1">IF(BL$5="",0,IF(BL$5=1,$S85,BK395))</f>
        <v>23491666.666666675</v>
      </c>
      <c r="BM85" s="30">
        <f ca="1">IF(BM$5="",0,IF(BM$5=1,$S85,BL395))</f>
        <v>24158333.333333343</v>
      </c>
      <c r="BN85" s="30">
        <f ca="1">IF(BN$5="",0,IF(BN$5=1,$S85,BM395))</f>
        <v>24825000.000000011</v>
      </c>
      <c r="BO85" s="30">
        <f ca="1">IF(BO$5="",0,IF(BO$5=1,$S85,BN395))</f>
        <v>25491666.666666679</v>
      </c>
      <c r="BP85" s="30">
        <f ca="1">IF(BP$5="",0,IF(BP$5=1,$S85,BO395))</f>
        <v>26158333.333333347</v>
      </c>
      <c r="BQ85" s="30">
        <f ca="1">IF(BQ$5="",0,IF(BQ$5=1,$S85,BP395))</f>
        <v>26825000.000000015</v>
      </c>
      <c r="BR85" s="30">
        <f ca="1">IF(BR$5="",0,IF(BR$5=1,$S85,BQ395))</f>
        <v>27491666.666666683</v>
      </c>
      <c r="BS85" s="30">
        <f ca="1">IF(BS$5="",0,IF(BS$5=1,$S85,BR395))</f>
        <v>28158333.333333351</v>
      </c>
      <c r="BT85" s="30">
        <f ca="1">IF(BT$5="",0,IF(BT$5=1,$S85,BS395))</f>
        <v>28825000.000000019</v>
      </c>
      <c r="BU85" s="30">
        <f ca="1">IF(BU$5="",0,IF(BU$5=1,$S85,BT395))</f>
        <v>29491666.666666687</v>
      </c>
      <c r="BV85" s="30">
        <f>IF(BV$5="",0,IF(BV$5=1,$S85,BU395))</f>
        <v>0</v>
      </c>
      <c r="BW85" s="30">
        <f>IF(BW$5="",0,IF(BW$5=1,$S85,BV395))</f>
        <v>0</v>
      </c>
      <c r="BX85" s="30">
        <f>IF(BX$5="",0,IF(BX$5=1,$S85,BW395))</f>
        <v>0</v>
      </c>
      <c r="BY85" s="30">
        <f>IF(BY$5="",0,IF(BY$5=1,$S85,BX395))</f>
        <v>0</v>
      </c>
      <c r="BZ85" s="30">
        <f>IF(BZ$5="",0,IF(BZ$5=1,$S85,BY395))</f>
        <v>0</v>
      </c>
      <c r="CA85" s="30">
        <f>IF(CA$5="",0,IF(CA$5=1,$S85,BZ395))</f>
        <v>0</v>
      </c>
      <c r="CB85" s="30">
        <f>IF(CB$5="",0,IF(CB$5=1,$S85,CA395))</f>
        <v>0</v>
      </c>
      <c r="CC85" s="30">
        <f>IF(CC$5="",0,IF(CC$5=1,$S85,CB395))</f>
        <v>0</v>
      </c>
      <c r="CD85" s="30">
        <f>IF(CD$5="",0,IF(CD$5=1,$S85,CC395))</f>
        <v>0</v>
      </c>
      <c r="CE85" s="30">
        <f>IF(CE$5="",0,IF(CE$5=1,$S85,CD395))</f>
        <v>0</v>
      </c>
      <c r="CF85" s="30">
        <f>IF(CF$5="",0,IF(CF$5=1,$S85,CE395))</f>
        <v>0</v>
      </c>
      <c r="CG85" s="30">
        <f>IF(CG$5="",0,IF(CG$5=1,$S85,CF395))</f>
        <v>0</v>
      </c>
      <c r="CH85" s="30">
        <f>IF(CH$5="",0,IF(CH$5=1,$S85,CG395))</f>
        <v>0</v>
      </c>
      <c r="CI85" s="30">
        <f>IF(CI$5="",0,IF(CI$5=1,$S85,CH395))</f>
        <v>0</v>
      </c>
      <c r="CJ85" s="30">
        <f>IF(CJ$5="",0,IF(CJ$5=1,$S85,CI395))</f>
        <v>0</v>
      </c>
      <c r="CK85" s="30">
        <f>IF(CK$5="",0,IF(CK$5=1,$S85,CJ395))</f>
        <v>0</v>
      </c>
      <c r="CL85" s="30">
        <f>IF(CL$5="",0,IF(CL$5=1,$S85,CK395))</f>
        <v>0</v>
      </c>
      <c r="CM85" s="30">
        <f>IF(CM$5="",0,IF(CM$5=1,$S85,CL395))</f>
        <v>0</v>
      </c>
      <c r="CN85" s="30">
        <f>IF(CN$5="",0,IF(CN$5=1,$S85,CM395))</f>
        <v>0</v>
      </c>
      <c r="CO85" s="30">
        <f>IF(CO$5="",0,IF(CO$5=1,$S85,CN395))</f>
        <v>0</v>
      </c>
      <c r="CP85" s="30">
        <f>IF(CP$5="",0,IF(CP$5=1,$S85,CO395))</f>
        <v>0</v>
      </c>
      <c r="CQ85" s="30">
        <f>IF(CQ$5="",0,IF(CQ$5=1,$S85,CP395))</f>
        <v>0</v>
      </c>
      <c r="CR85" s="30">
        <f>IF(CR$5="",0,IF(CR$5=1,$S85,CQ395))</f>
        <v>0</v>
      </c>
      <c r="CS85" s="30">
        <f>IF(CS$5="",0,IF(CS$5=1,$S85,CR395))</f>
        <v>0</v>
      </c>
      <c r="CT85" s="30">
        <f>IF(CT$5="",0,IF(CT$5=1,$S85,CS395))</f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$F$319</f>
        <v>АКТИВЫ</v>
      </c>
      <c r="G86" s="66" t="str">
        <f t="shared" ref="G86:G87" si="187">$G$16</f>
        <v>Запасы СиМ</v>
      </c>
      <c r="H86" s="27" t="str">
        <f t="shared" si="186"/>
        <v>Транспортные расходы</v>
      </c>
      <c r="P86" s="30"/>
      <c r="R86" s="24"/>
      <c r="S86" s="93"/>
      <c r="V86" s="85"/>
      <c r="W86" s="29"/>
      <c r="Z86" s="30">
        <f>IF(Z$5="",0,IF(Z$5=1,$S86,Y396))</f>
        <v>0</v>
      </c>
      <c r="AA86" s="30">
        <f ca="1">IF(AA$5="",0,IF(AA$5=1,$S86,Z396))</f>
        <v>0</v>
      </c>
      <c r="AB86" s="30">
        <f ca="1">IF(AB$5="",0,IF(AB$5=1,$S86,AA396))</f>
        <v>0</v>
      </c>
      <c r="AC86" s="30">
        <f ca="1">IF(AC$5="",0,IF(AC$5=1,$S86,AB396))</f>
        <v>0</v>
      </c>
      <c r="AD86" s="30">
        <f ca="1">IF(AD$5="",0,IF(AD$5=1,$S86,AC396))</f>
        <v>0</v>
      </c>
      <c r="AE86" s="30">
        <f ca="1">IF(AE$5="",0,IF(AE$5=1,$S86,AD396))</f>
        <v>0</v>
      </c>
      <c r="AF86" s="30">
        <f ca="1">IF(AF$5="",0,IF(AF$5=1,$S86,AE396))</f>
        <v>0</v>
      </c>
      <c r="AG86" s="30">
        <f ca="1">IF(AG$5="",0,IF(AG$5=1,$S86,AF396))</f>
        <v>0</v>
      </c>
      <c r="AH86" s="30">
        <f ca="1">IF(AH$5="",0,IF(AH$5=1,$S86,AG396))</f>
        <v>0</v>
      </c>
      <c r="AI86" s="30">
        <f ca="1">IF(AI$5="",0,IF(AI$5=1,$S86,AH396))</f>
        <v>419.48000000000008</v>
      </c>
      <c r="AJ86" s="30">
        <f ca="1">IF(AJ$5="",0,IF(AJ$5=1,$S86,AI396))</f>
        <v>4054.9733333333338</v>
      </c>
      <c r="AK86" s="30">
        <f ca="1">IF(AK$5="",0,IF(AK$5=1,$S86,AJ396))</f>
        <v>15604.656000000001</v>
      </c>
      <c r="AL86" s="30">
        <f ca="1">IF(AL$5="",0,IF(AL$5=1,$S86,AK396))</f>
        <v>37120.484333333341</v>
      </c>
      <c r="AM86" s="30">
        <f ca="1">IF(AM$5="",0,IF(AM$5=1,$S86,AL396))</f>
        <v>69291.104666666681</v>
      </c>
      <c r="AN86" s="30">
        <f ca="1">IF(AN$5="",0,IF(AN$5=1,$S86,AM396))</f>
        <v>112089.25080000002</v>
      </c>
      <c r="AO86" s="30">
        <f ca="1">IF(AO$5="",0,IF(AO$5=1,$S86,AN396))</f>
        <v>170669.28323333338</v>
      </c>
      <c r="AP86" s="30">
        <f ca="1">IF(AP$5="",0,IF(AP$5=1,$S86,AO396))</f>
        <v>262312.20491666673</v>
      </c>
      <c r="AQ86" s="30">
        <f ca="1">IF(AQ$5="",0,IF(AQ$5=1,$S86,AP396))</f>
        <v>410118.25510000007</v>
      </c>
      <c r="AR86" s="30">
        <f ca="1">IF(AR$5="",0,IF(AR$5=1,$S86,AQ396))</f>
        <v>639620.41233666672</v>
      </c>
      <c r="AS86" s="30">
        <f ca="1">IF(AS$5="",0,IF(AS$5=1,$S86,AR396))</f>
        <v>974107.92657333333</v>
      </c>
      <c r="AT86" s="30">
        <f ca="1">IF(AT$5="",0,IF(AT$5=1,$S86,AS396))</f>
        <v>1429941.2519</v>
      </c>
      <c r="AU86" s="30">
        <f ca="1">IF(AU$5="",0,IF(AU$5=1,$S86,AT396))</f>
        <v>2017447.6887850002</v>
      </c>
      <c r="AV86" s="30">
        <f ca="1">IF(AV$5="",0,IF(AV$5=1,$S86,AU396))</f>
        <v>2742500.3417516667</v>
      </c>
      <c r="AW86" s="30">
        <f ca="1">IF(AW$5="",0,IF(AW$5=1,$S86,AV396))</f>
        <v>3608247.5130700003</v>
      </c>
      <c r="AX86" s="30">
        <f ca="1">IF(AX$5="",0,IF(AX$5=1,$S86,AW396))</f>
        <v>4616212.0200100001</v>
      </c>
      <c r="AY86" s="30">
        <f ca="1">IF(AY$5="",0,IF(AY$5=1,$S86,AX396))</f>
        <v>5766990.4680016674</v>
      </c>
      <c r="AZ86" s="30">
        <f ca="1">IF(AZ$5="",0,IF(AZ$5=1,$S86,AY396))</f>
        <v>7060819.8108100006</v>
      </c>
      <c r="BA86" s="30">
        <f ca="1">IF(BA$5="",0,IF(BA$5=1,$S86,AZ396))</f>
        <v>8497785.3427016679</v>
      </c>
      <c r="BB86" s="30">
        <f ca="1">IF(BB$5="",0,IF(BB$5=1,$S86,BA396))</f>
        <v>10077908.387243334</v>
      </c>
      <c r="BC86" s="30">
        <f ca="1">IF(BC$5="",0,IF(BC$5=1,$S86,BB396))</f>
        <v>11801193.925760001</v>
      </c>
      <c r="BD86" s="30">
        <f ca="1">IF(BD$5="",0,IF(BD$5=1,$S86,BC396))</f>
        <v>13667642.744776668</v>
      </c>
      <c r="BE86" s="30">
        <f ca="1">IF(BE$5="",0,IF(BE$5=1,$S86,BD396))</f>
        <v>15677254.844293335</v>
      </c>
      <c r="BF86" s="30">
        <f ca="1">IF(BF$5="",0,IF(BF$5=1,$S86,BE396))</f>
        <v>17828981.52431</v>
      </c>
      <c r="BG86" s="30">
        <f ca="1">IF(BG$5="",0,IF(BG$5=1,$S86,BF396))</f>
        <v>20114782.751493335</v>
      </c>
      <c r="BH86" s="30">
        <f ca="1">IF(BH$5="",0,IF(BH$5=1,$S86,BG396))</f>
        <v>22514873.052510001</v>
      </c>
      <c r="BI86" s="30">
        <f ca="1">IF(BI$5="",0,IF(BI$5=1,$S86,BH396))</f>
        <v>25004337.063193336</v>
      </c>
      <c r="BJ86" s="30">
        <f ca="1">IF(BJ$5="",0,IF(BJ$5=1,$S86,BI396))</f>
        <v>27556537.803543337</v>
      </c>
      <c r="BK86" s="30">
        <f ca="1">IF(BK$5="",0,IF(BK$5=1,$S86,BJ396))</f>
        <v>30147528.209060006</v>
      </c>
      <c r="BL86" s="30">
        <f ca="1">IF(BL$5="",0,IF(BL$5=1,$S86,BK396))</f>
        <v>32760575.397326674</v>
      </c>
      <c r="BM86" s="30">
        <f ca="1">IF(BM$5="",0,IF(BM$5=1,$S86,BL396))</f>
        <v>35385207.661885008</v>
      </c>
      <c r="BN86" s="30">
        <f ca="1">IF(BN$5="",0,IF(BN$5=1,$S86,BM396))</f>
        <v>38015491.108568341</v>
      </c>
      <c r="BO86" s="30">
        <f ca="1">IF(BO$5="",0,IF(BO$5=1,$S86,BN396))</f>
        <v>40648251.846826673</v>
      </c>
      <c r="BP86" s="30">
        <f ca="1">IF(BP$5="",0,IF(BP$5=1,$S86,BO396))</f>
        <v>43281960.52249334</v>
      </c>
      <c r="BQ86" s="30">
        <f ca="1">IF(BQ$5="",0,IF(BQ$5=1,$S86,BP396))</f>
        <v>45916018.852218337</v>
      </c>
      <c r="BR86" s="30">
        <f ca="1">IF(BR$5="",0,IF(BR$5=1,$S86,BQ396))</f>
        <v>48550189.56762667</v>
      </c>
      <c r="BS86" s="30">
        <f ca="1">IF(BS$5="",0,IF(BS$5=1,$S86,BR396))</f>
        <v>51184387.374451667</v>
      </c>
      <c r="BT86" s="30">
        <f ca="1">IF(BT$5="",0,IF(BT$5=1,$S86,BS396))</f>
        <v>53818590.949126668</v>
      </c>
      <c r="BU86" s="30">
        <f ca="1">IF(BU$5="",0,IF(BU$5=1,$S86,BT396))</f>
        <v>56452795.310326666</v>
      </c>
      <c r="BV86" s="30">
        <f>IF(BV$5="",0,IF(BV$5=1,$S86,BU396))</f>
        <v>0</v>
      </c>
      <c r="BW86" s="30">
        <f>IF(BW$5="",0,IF(BW$5=1,$S86,BV396))</f>
        <v>0</v>
      </c>
      <c r="BX86" s="30">
        <f>IF(BX$5="",0,IF(BX$5=1,$S86,BW396))</f>
        <v>0</v>
      </c>
      <c r="BY86" s="30">
        <f>IF(BY$5="",0,IF(BY$5=1,$S86,BX396))</f>
        <v>0</v>
      </c>
      <c r="BZ86" s="30">
        <f>IF(BZ$5="",0,IF(BZ$5=1,$S86,BY396))</f>
        <v>0</v>
      </c>
      <c r="CA86" s="30">
        <f>IF(CA$5="",0,IF(CA$5=1,$S86,BZ396))</f>
        <v>0</v>
      </c>
      <c r="CB86" s="30">
        <f>IF(CB$5="",0,IF(CB$5=1,$S86,CA396))</f>
        <v>0</v>
      </c>
      <c r="CC86" s="30">
        <f>IF(CC$5="",0,IF(CC$5=1,$S86,CB396))</f>
        <v>0</v>
      </c>
      <c r="CD86" s="30">
        <f>IF(CD$5="",0,IF(CD$5=1,$S86,CC396))</f>
        <v>0</v>
      </c>
      <c r="CE86" s="30">
        <f>IF(CE$5="",0,IF(CE$5=1,$S86,CD396))</f>
        <v>0</v>
      </c>
      <c r="CF86" s="30">
        <f>IF(CF$5="",0,IF(CF$5=1,$S86,CE396))</f>
        <v>0</v>
      </c>
      <c r="CG86" s="30">
        <f>IF(CG$5="",0,IF(CG$5=1,$S86,CF396))</f>
        <v>0</v>
      </c>
      <c r="CH86" s="30">
        <f>IF(CH$5="",0,IF(CH$5=1,$S86,CG396))</f>
        <v>0</v>
      </c>
      <c r="CI86" s="30">
        <f>IF(CI$5="",0,IF(CI$5=1,$S86,CH396))</f>
        <v>0</v>
      </c>
      <c r="CJ86" s="30">
        <f>IF(CJ$5="",0,IF(CJ$5=1,$S86,CI396))</f>
        <v>0</v>
      </c>
      <c r="CK86" s="30">
        <f>IF(CK$5="",0,IF(CK$5=1,$S86,CJ396))</f>
        <v>0</v>
      </c>
      <c r="CL86" s="30">
        <f>IF(CL$5="",0,IF(CL$5=1,$S86,CK396))</f>
        <v>0</v>
      </c>
      <c r="CM86" s="30">
        <f>IF(CM$5="",0,IF(CM$5=1,$S86,CL396))</f>
        <v>0</v>
      </c>
      <c r="CN86" s="30">
        <f>IF(CN$5="",0,IF(CN$5=1,$S86,CM396))</f>
        <v>0</v>
      </c>
      <c r="CO86" s="30">
        <f>IF(CO$5="",0,IF(CO$5=1,$S86,CN396))</f>
        <v>0</v>
      </c>
      <c r="CP86" s="30">
        <f>IF(CP$5="",0,IF(CP$5=1,$S86,CO396))</f>
        <v>0</v>
      </c>
      <c r="CQ86" s="30">
        <f>IF(CQ$5="",0,IF(CQ$5=1,$S86,CP396))</f>
        <v>0</v>
      </c>
      <c r="CR86" s="30">
        <f>IF(CR$5="",0,IF(CR$5=1,$S86,CQ396))</f>
        <v>0</v>
      </c>
      <c r="CS86" s="30">
        <f>IF(CS$5="",0,IF(CS$5=1,$S86,CR396))</f>
        <v>0</v>
      </c>
      <c r="CT86" s="30">
        <f>IF(CT$5="",0,IF(CT$5=1,$S86,CS396))</f>
        <v>0</v>
      </c>
    </row>
    <row r="87" spans="1:98" s="27" customFormat="1" ht="12" x14ac:dyDescent="0.25">
      <c r="A87" s="26">
        <f>ROW()</f>
        <v>87</v>
      </c>
      <c r="C87" s="142"/>
      <c r="E87" s="24"/>
      <c r="F87" s="66" t="str">
        <f>$F$319</f>
        <v>АКТИВЫ</v>
      </c>
      <c r="G87" s="66" t="str">
        <f t="shared" si="187"/>
        <v>Запасы СиМ</v>
      </c>
      <c r="H87" s="27" t="str">
        <f t="shared" si="186"/>
        <v>Прочие переменные расходы</v>
      </c>
      <c r="P87" s="30"/>
      <c r="R87" s="24"/>
      <c r="S87" s="93"/>
      <c r="V87" s="85"/>
      <c r="W87" s="29"/>
      <c r="Z87" s="30">
        <f>IF(Z$5="",0,IF(Z$5=1,$S87,Y397))</f>
        <v>0</v>
      </c>
      <c r="AA87" s="30">
        <f ca="1">IF(AA$5="",0,IF(AA$5=1,$S87,Z397))</f>
        <v>0</v>
      </c>
      <c r="AB87" s="30">
        <f ca="1">IF(AB$5="",0,IF(AB$5=1,$S87,AA397))</f>
        <v>0</v>
      </c>
      <c r="AC87" s="30">
        <f ca="1">IF(AC$5="",0,IF(AC$5=1,$S87,AB397))</f>
        <v>0</v>
      </c>
      <c r="AD87" s="30">
        <f ca="1">IF(AD$5="",0,IF(AD$5=1,$S87,AC397))</f>
        <v>0</v>
      </c>
      <c r="AE87" s="30">
        <f ca="1">IF(AE$5="",0,IF(AE$5=1,$S87,AD397))</f>
        <v>0</v>
      </c>
      <c r="AF87" s="30">
        <f ca="1">IF(AF$5="",0,IF(AF$5=1,$S87,AE397))</f>
        <v>0</v>
      </c>
      <c r="AG87" s="30">
        <f ca="1">IF(AG$5="",0,IF(AG$5=1,$S87,AF397))</f>
        <v>0</v>
      </c>
      <c r="AH87" s="30">
        <f ca="1">IF(AH$5="",0,IF(AH$5=1,$S87,AG397))</f>
        <v>0</v>
      </c>
      <c r="AI87" s="30">
        <f ca="1">IF(AI$5="",0,IF(AI$5=1,$S87,AH397))</f>
        <v>114.40363636363638</v>
      </c>
      <c r="AJ87" s="30">
        <f ca="1">IF(AJ$5="",0,IF(AJ$5=1,$S87,AI397))</f>
        <v>1105.9018181818183</v>
      </c>
      <c r="AK87" s="30">
        <f ca="1">IF(AK$5="",0,IF(AK$5=1,$S87,AJ397))</f>
        <v>4255.8152727272727</v>
      </c>
      <c r="AL87" s="30">
        <f ca="1">IF(AL$5="",0,IF(AL$5=1,$S87,AK397))</f>
        <v>10123.768454545456</v>
      </c>
      <c r="AM87" s="30">
        <f ca="1">IF(AM$5="",0,IF(AM$5=1,$S87,AL397))</f>
        <v>18897.574000000001</v>
      </c>
      <c r="AN87" s="30">
        <f ca="1">IF(AN$5="",0,IF(AN$5=1,$S87,AM397))</f>
        <v>30569.795672727276</v>
      </c>
      <c r="AO87" s="30">
        <f ca="1">IF(AO$5="",0,IF(AO$5=1,$S87,AN397))</f>
        <v>46546.168154545456</v>
      </c>
      <c r="AP87" s="30">
        <f ca="1">IF(AP$5="",0,IF(AP$5=1,$S87,AO397))</f>
        <v>71539.692250000007</v>
      </c>
      <c r="AQ87" s="30">
        <f ca="1">IF(AQ$5="",0,IF(AQ$5=1,$S87,AP397))</f>
        <v>111850.43320909092</v>
      </c>
      <c r="AR87" s="30">
        <f ca="1">IF(AR$5="",0,IF(AR$5=1,$S87,AQ397))</f>
        <v>174441.93063727272</v>
      </c>
      <c r="AS87" s="30">
        <f ca="1">IF(AS$5="",0,IF(AS$5=1,$S87,AR397))</f>
        <v>265665.7981563636</v>
      </c>
      <c r="AT87" s="30">
        <f ca="1">IF(AT$5="",0,IF(AT$5=1,$S87,AS397))</f>
        <v>389983.97779090906</v>
      </c>
      <c r="AU87" s="30">
        <f ca="1">IF(AU$5="",0,IF(AU$5=1,$S87,AT397))</f>
        <v>550213.00603227271</v>
      </c>
      <c r="AV87" s="30">
        <f ca="1">IF(AV$5="",0,IF(AV$5=1,$S87,AU397))</f>
        <v>747954.63865954545</v>
      </c>
      <c r="AW87" s="30">
        <f ca="1">IF(AW$5="",0,IF(AW$5=1,$S87,AV397))</f>
        <v>984067.50356454542</v>
      </c>
      <c r="AX87" s="30">
        <f ca="1">IF(AX$5="",0,IF(AX$5=1,$S87,AW397))</f>
        <v>1258966.9145481817</v>
      </c>
      <c r="AY87" s="30">
        <f ca="1">IF(AY$5="",0,IF(AY$5=1,$S87,AX397))</f>
        <v>1572815.5821822726</v>
      </c>
      <c r="AZ87" s="30">
        <f ca="1">IF(AZ$5="",0,IF(AZ$5=1,$S87,AY397))</f>
        <v>1925678.1302209089</v>
      </c>
      <c r="BA87" s="30">
        <f ca="1">IF(BA$5="",0,IF(BA$5=1,$S87,AZ397))</f>
        <v>2317577.820736818</v>
      </c>
      <c r="BB87" s="30">
        <f ca="1">IF(BB$5="",0,IF(BB$5=1,$S87,BA397))</f>
        <v>2748520.4692481817</v>
      </c>
      <c r="BC87" s="30">
        <f ca="1">IF(BC$5="",0,IF(BC$5=1,$S87,BB397))</f>
        <v>3218507.4342981819</v>
      </c>
      <c r="BD87" s="30">
        <f ca="1">IF(BD$5="",0,IF(BD$5=1,$S87,BC397))</f>
        <v>3727538.9303936367</v>
      </c>
      <c r="BE87" s="30">
        <f ca="1">IF(BE$5="",0,IF(BE$5=1,$S87,BD397))</f>
        <v>4275614.957534546</v>
      </c>
      <c r="BF87" s="30">
        <f ca="1">IF(BF$5="",0,IF(BF$5=1,$S87,BE397))</f>
        <v>4862449.5066300007</v>
      </c>
      <c r="BG87" s="30">
        <f ca="1">IF(BG$5="",0,IF(BG$5=1,$S87,BF397))</f>
        <v>5485849.8413163638</v>
      </c>
      <c r="BH87" s="30">
        <f ca="1">IF(BH$5="",0,IF(BH$5=1,$S87,BG397))</f>
        <v>6140419.9234118182</v>
      </c>
      <c r="BI87" s="30">
        <f ca="1">IF(BI$5="",0,IF(BI$5=1,$S87,BH397))</f>
        <v>6819364.6535981819</v>
      </c>
      <c r="BJ87" s="30">
        <f ca="1">IF(BJ$5="",0,IF(BJ$5=1,$S87,BI397))</f>
        <v>7515419.400966364</v>
      </c>
      <c r="BK87" s="30">
        <f ca="1">IF(BK$5="",0,IF(BK$5=1,$S87,BJ397))</f>
        <v>8222053.1479254551</v>
      </c>
      <c r="BL87" s="30">
        <f ca="1">IF(BL$5="",0,IF(BL$5=1,$S87,BK397))</f>
        <v>8934702.3810890913</v>
      </c>
      <c r="BM87" s="30">
        <f ca="1">IF(BM$5="",0,IF(BM$5=1,$S87,BL397))</f>
        <v>9650511.1805140916</v>
      </c>
      <c r="BN87" s="30">
        <f ca="1">IF(BN$5="",0,IF(BN$5=1,$S87,BM397))</f>
        <v>10367861.211427728</v>
      </c>
      <c r="BO87" s="30">
        <f ca="1">IF(BO$5="",0,IF(BO$5=1,$S87,BN397))</f>
        <v>11085886.867316363</v>
      </c>
      <c r="BP87" s="30">
        <f ca="1">IF(BP$5="",0,IF(BP$5=1,$S87,BO397))</f>
        <v>11804171.05158909</v>
      </c>
      <c r="BQ87" s="30">
        <f ca="1">IF(BQ$5="",0,IF(BQ$5=1,$S87,BP397))</f>
        <v>12522550.596059546</v>
      </c>
      <c r="BR87" s="30">
        <f ca="1">IF(BR$5="",0,IF(BR$5=1,$S87,BQ397))</f>
        <v>13240960.79117091</v>
      </c>
      <c r="BS87" s="30">
        <f ca="1">IF(BS$5="",0,IF(BS$5=1,$S87,BR397))</f>
        <v>13959378.374850456</v>
      </c>
      <c r="BT87" s="30">
        <f ca="1">IF(BT$5="",0,IF(BT$5=1,$S87,BS397))</f>
        <v>14677797.531580001</v>
      </c>
      <c r="BU87" s="30">
        <f ca="1">IF(BU$5="",0,IF(BU$5=1,$S87,BT397))</f>
        <v>15396216.902816365</v>
      </c>
      <c r="BV87" s="30">
        <f>IF(BV$5="",0,IF(BV$5=1,$S87,BU397))</f>
        <v>0</v>
      </c>
      <c r="BW87" s="30">
        <f>IF(BW$5="",0,IF(BW$5=1,$S87,BV397))</f>
        <v>0</v>
      </c>
      <c r="BX87" s="30">
        <f>IF(BX$5="",0,IF(BX$5=1,$S87,BW397))</f>
        <v>0</v>
      </c>
      <c r="BY87" s="30">
        <f>IF(BY$5="",0,IF(BY$5=1,$S87,BX397))</f>
        <v>0</v>
      </c>
      <c r="BZ87" s="30">
        <f>IF(BZ$5="",0,IF(BZ$5=1,$S87,BY397))</f>
        <v>0</v>
      </c>
      <c r="CA87" s="30">
        <f>IF(CA$5="",0,IF(CA$5=1,$S87,BZ397))</f>
        <v>0</v>
      </c>
      <c r="CB87" s="30">
        <f>IF(CB$5="",0,IF(CB$5=1,$S87,CA397))</f>
        <v>0</v>
      </c>
      <c r="CC87" s="30">
        <f>IF(CC$5="",0,IF(CC$5=1,$S87,CB397))</f>
        <v>0</v>
      </c>
      <c r="CD87" s="30">
        <f>IF(CD$5="",0,IF(CD$5=1,$S87,CC397))</f>
        <v>0</v>
      </c>
      <c r="CE87" s="30">
        <f>IF(CE$5="",0,IF(CE$5=1,$S87,CD397))</f>
        <v>0</v>
      </c>
      <c r="CF87" s="30">
        <f>IF(CF$5="",0,IF(CF$5=1,$S87,CE397))</f>
        <v>0</v>
      </c>
      <c r="CG87" s="30">
        <f>IF(CG$5="",0,IF(CG$5=1,$S87,CF397))</f>
        <v>0</v>
      </c>
      <c r="CH87" s="30">
        <f>IF(CH$5="",0,IF(CH$5=1,$S87,CG397))</f>
        <v>0</v>
      </c>
      <c r="CI87" s="30">
        <f>IF(CI$5="",0,IF(CI$5=1,$S87,CH397))</f>
        <v>0</v>
      </c>
      <c r="CJ87" s="30">
        <f>IF(CJ$5="",0,IF(CJ$5=1,$S87,CI397))</f>
        <v>0</v>
      </c>
      <c r="CK87" s="30">
        <f>IF(CK$5="",0,IF(CK$5=1,$S87,CJ397))</f>
        <v>0</v>
      </c>
      <c r="CL87" s="30">
        <f>IF(CL$5="",0,IF(CL$5=1,$S87,CK397))</f>
        <v>0</v>
      </c>
      <c r="CM87" s="30">
        <f>IF(CM$5="",0,IF(CM$5=1,$S87,CL397))</f>
        <v>0</v>
      </c>
      <c r="CN87" s="30">
        <f>IF(CN$5="",0,IF(CN$5=1,$S87,CM397))</f>
        <v>0</v>
      </c>
      <c r="CO87" s="30">
        <f>IF(CO$5="",0,IF(CO$5=1,$S87,CN397))</f>
        <v>0</v>
      </c>
      <c r="CP87" s="30">
        <f>IF(CP$5="",0,IF(CP$5=1,$S87,CO397))</f>
        <v>0</v>
      </c>
      <c r="CQ87" s="30">
        <f>IF(CQ$5="",0,IF(CQ$5=1,$S87,CP397))</f>
        <v>0</v>
      </c>
      <c r="CR87" s="30">
        <f>IF(CR$5="",0,IF(CR$5=1,$S87,CQ397))</f>
        <v>0</v>
      </c>
      <c r="CS87" s="30">
        <f>IF(CS$5="",0,IF(CS$5=1,$S87,CR397))</f>
        <v>0</v>
      </c>
      <c r="CT87" s="30">
        <f>IF(CT$5="",0,IF(CT$5=1,$S87,CS397))</f>
        <v>0</v>
      </c>
    </row>
    <row r="88" spans="1:98" s="2" customFormat="1" ht="12" x14ac:dyDescent="0.25">
      <c r="A88" s="11">
        <f>ROW()</f>
        <v>88</v>
      </c>
      <c r="C88" s="142"/>
      <c r="E88" s="23" t="str">
        <f>Lists!$N$9</f>
        <v>пустая строка</v>
      </c>
      <c r="P88" s="3"/>
      <c r="R88" s="23"/>
      <c r="S88" s="3"/>
      <c r="V88" s="74"/>
      <c r="W88" s="5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</row>
    <row r="89" spans="1:98" x14ac:dyDescent="0.3">
      <c r="A89" s="11">
        <f>ROW()</f>
        <v>89</v>
      </c>
      <c r="F89" s="66" t="str">
        <f t="shared" ref="F89" si="188">$F$9</f>
        <v>АКТИВЫ</v>
      </c>
      <c r="G89" s="6" t="str">
        <f>G399</f>
        <v>Кредиторская задолженность по постоянным расходам</v>
      </c>
      <c r="Z89" s="7">
        <f t="shared" ref="Z89:BE89" si="189">SUM(Z90:Z95)</f>
        <v>0</v>
      </c>
      <c r="AA89" s="7">
        <f t="shared" si="189"/>
        <v>3262121.2121212119</v>
      </c>
      <c r="AB89" s="7">
        <f t="shared" si="189"/>
        <v>6524242.4242424238</v>
      </c>
      <c r="AC89" s="7">
        <f t="shared" si="189"/>
        <v>9786363.6363636367</v>
      </c>
      <c r="AD89" s="7">
        <f t="shared" si="189"/>
        <v>13048484.848484848</v>
      </c>
      <c r="AE89" s="7">
        <f t="shared" si="189"/>
        <v>16310606.060606061</v>
      </c>
      <c r="AF89" s="7">
        <f t="shared" si="189"/>
        <v>19572727.272727273</v>
      </c>
      <c r="AG89" s="7">
        <f t="shared" si="189"/>
        <v>22834848.484848484</v>
      </c>
      <c r="AH89" s="7">
        <f t="shared" si="189"/>
        <v>26096969.696969695</v>
      </c>
      <c r="AI89" s="7">
        <f t="shared" si="189"/>
        <v>29359090.90909091</v>
      </c>
      <c r="AJ89" s="7">
        <f t="shared" si="189"/>
        <v>32621212.121212117</v>
      </c>
      <c r="AK89" s="7">
        <f t="shared" si="189"/>
        <v>35883333.333333328</v>
      </c>
      <c r="AL89" s="7">
        <f t="shared" si="189"/>
        <v>39145454.545454547</v>
      </c>
      <c r="AM89" s="7">
        <f t="shared" si="189"/>
        <v>42407575.757575758</v>
      </c>
      <c r="AN89" s="7">
        <f t="shared" si="189"/>
        <v>45669696.969696969</v>
      </c>
      <c r="AO89" s="7">
        <f t="shared" si="189"/>
        <v>48931818.18181818</v>
      </c>
      <c r="AP89" s="7">
        <f t="shared" si="189"/>
        <v>52193939.393939398</v>
      </c>
      <c r="AQ89" s="7">
        <f t="shared" si="189"/>
        <v>55456060.606060609</v>
      </c>
      <c r="AR89" s="7">
        <f t="shared" si="189"/>
        <v>58718181.81818182</v>
      </c>
      <c r="AS89" s="7">
        <f t="shared" si="189"/>
        <v>61980303.030303039</v>
      </c>
      <c r="AT89" s="7">
        <f t="shared" si="189"/>
        <v>65242424.242424242</v>
      </c>
      <c r="AU89" s="7">
        <f t="shared" si="189"/>
        <v>68504545.454545453</v>
      </c>
      <c r="AV89" s="7">
        <f t="shared" si="189"/>
        <v>71766666.666666672</v>
      </c>
      <c r="AW89" s="7">
        <f t="shared" si="189"/>
        <v>75028787.878787875</v>
      </c>
      <c r="AX89" s="7">
        <f t="shared" si="189"/>
        <v>78290909.090909094</v>
      </c>
      <c r="AY89" s="7">
        <f t="shared" si="189"/>
        <v>81553030.303030312</v>
      </c>
      <c r="AZ89" s="7">
        <f t="shared" si="189"/>
        <v>84815151.515151516</v>
      </c>
      <c r="BA89" s="7">
        <f t="shared" si="189"/>
        <v>88077272.727272734</v>
      </c>
      <c r="BB89" s="7">
        <f t="shared" si="189"/>
        <v>91339393.939393923</v>
      </c>
      <c r="BC89" s="7">
        <f t="shared" si="189"/>
        <v>94601515.151515141</v>
      </c>
      <c r="BD89" s="7">
        <f t="shared" si="189"/>
        <v>97863636.36363636</v>
      </c>
      <c r="BE89" s="7">
        <f t="shared" si="189"/>
        <v>101125757.57575756</v>
      </c>
      <c r="BF89" s="7">
        <f t="shared" ref="BF89:CK89" si="190">SUM(BF90:BF95)</f>
        <v>104387878.78787878</v>
      </c>
      <c r="BG89" s="7">
        <f t="shared" si="190"/>
        <v>107650000</v>
      </c>
      <c r="BH89" s="7">
        <f t="shared" si="190"/>
        <v>110912121.2121212</v>
      </c>
      <c r="BI89" s="7">
        <f t="shared" si="190"/>
        <v>114174242.42424242</v>
      </c>
      <c r="BJ89" s="7">
        <f t="shared" si="190"/>
        <v>117436363.63636364</v>
      </c>
      <c r="BK89" s="7">
        <f t="shared" si="190"/>
        <v>120698484.84848484</v>
      </c>
      <c r="BL89" s="7">
        <f t="shared" si="190"/>
        <v>123960606.06060605</v>
      </c>
      <c r="BM89" s="7">
        <f t="shared" si="190"/>
        <v>127222727.27272725</v>
      </c>
      <c r="BN89" s="7">
        <f t="shared" si="190"/>
        <v>130484848.48484847</v>
      </c>
      <c r="BO89" s="7">
        <f t="shared" si="190"/>
        <v>133746969.69696969</v>
      </c>
      <c r="BP89" s="7">
        <f t="shared" si="190"/>
        <v>137009090.90909091</v>
      </c>
      <c r="BQ89" s="7">
        <f t="shared" si="190"/>
        <v>140271212.12121212</v>
      </c>
      <c r="BR89" s="7">
        <f t="shared" si="190"/>
        <v>143533333.33333331</v>
      </c>
      <c r="BS89" s="7">
        <f t="shared" si="190"/>
        <v>146795454.54545453</v>
      </c>
      <c r="BT89" s="7">
        <f t="shared" si="190"/>
        <v>150057575.75757575</v>
      </c>
      <c r="BU89" s="7">
        <f t="shared" si="190"/>
        <v>153319696.96969697</v>
      </c>
      <c r="BV89" s="7">
        <f t="shared" si="190"/>
        <v>0</v>
      </c>
      <c r="BW89" s="7">
        <f t="shared" si="190"/>
        <v>0</v>
      </c>
      <c r="BX89" s="7">
        <f t="shared" si="190"/>
        <v>0</v>
      </c>
      <c r="BY89" s="7">
        <f t="shared" si="190"/>
        <v>0</v>
      </c>
      <c r="BZ89" s="7">
        <f t="shared" si="190"/>
        <v>0</v>
      </c>
      <c r="CA89" s="7">
        <f t="shared" si="190"/>
        <v>0</v>
      </c>
      <c r="CB89" s="7">
        <f t="shared" si="190"/>
        <v>0</v>
      </c>
      <c r="CC89" s="7">
        <f t="shared" si="190"/>
        <v>0</v>
      </c>
      <c r="CD89" s="7">
        <f t="shared" si="190"/>
        <v>0</v>
      </c>
      <c r="CE89" s="7">
        <f t="shared" si="190"/>
        <v>0</v>
      </c>
      <c r="CF89" s="7">
        <f t="shared" si="190"/>
        <v>0</v>
      </c>
      <c r="CG89" s="7">
        <f t="shared" si="190"/>
        <v>0</v>
      </c>
      <c r="CH89" s="7">
        <f t="shared" si="190"/>
        <v>0</v>
      </c>
      <c r="CI89" s="7">
        <f t="shared" si="190"/>
        <v>0</v>
      </c>
      <c r="CJ89" s="7">
        <f t="shared" si="190"/>
        <v>0</v>
      </c>
      <c r="CK89" s="7">
        <f t="shared" si="190"/>
        <v>0</v>
      </c>
      <c r="CL89" s="7">
        <f t="shared" ref="CL89:CT89" si="191">SUM(CL90:CL95)</f>
        <v>0</v>
      </c>
      <c r="CM89" s="7">
        <f t="shared" si="191"/>
        <v>0</v>
      </c>
      <c r="CN89" s="7">
        <f t="shared" si="191"/>
        <v>0</v>
      </c>
      <c r="CO89" s="7">
        <f t="shared" si="191"/>
        <v>0</v>
      </c>
      <c r="CP89" s="7">
        <f t="shared" si="191"/>
        <v>0</v>
      </c>
      <c r="CQ89" s="7">
        <f t="shared" si="191"/>
        <v>0</v>
      </c>
      <c r="CR89" s="7">
        <f t="shared" si="191"/>
        <v>0</v>
      </c>
      <c r="CS89" s="7">
        <f t="shared" si="191"/>
        <v>0</v>
      </c>
      <c r="CT89" s="7">
        <f t="shared" si="191"/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$F$319</f>
        <v>АКТИВЫ</v>
      </c>
      <c r="G90" s="66" t="str">
        <f>$G$16</f>
        <v>Запасы СиМ</v>
      </c>
      <c r="H90" s="27" t="str">
        <f t="shared" ref="H90:H94" si="192">H400</f>
        <v>ФОТ управленческого персонала</v>
      </c>
      <c r="P90" s="30"/>
      <c r="R90" s="24"/>
      <c r="S90" s="93"/>
      <c r="V90" s="85"/>
      <c r="W90" s="29"/>
      <c r="Z90" s="30">
        <f>IF(Z$5="",0,IF(Z$5=1,$S90,Y400))</f>
        <v>0</v>
      </c>
      <c r="AA90" s="30">
        <f>IF(AA$5="",0,IF(AA$5=1,$S90,Z400))</f>
        <v>2000000</v>
      </c>
      <c r="AB90" s="30">
        <f>IF(AB$5="",0,IF(AB$5=1,$S90,AA400))</f>
        <v>4000000</v>
      </c>
      <c r="AC90" s="30">
        <f>IF(AC$5="",0,IF(AC$5=1,$S90,AB400))</f>
        <v>6000000</v>
      </c>
      <c r="AD90" s="30">
        <f>IF(AD$5="",0,IF(AD$5=1,$S90,AC400))</f>
        <v>8000000</v>
      </c>
      <c r="AE90" s="30">
        <f>IF(AE$5="",0,IF(AE$5=1,$S90,AD400))</f>
        <v>10000000</v>
      </c>
      <c r="AF90" s="30">
        <f>IF(AF$5="",0,IF(AF$5=1,$S90,AE400))</f>
        <v>12000000</v>
      </c>
      <c r="AG90" s="30">
        <f>IF(AG$5="",0,IF(AG$5=1,$S90,AF400))</f>
        <v>14000000</v>
      </c>
      <c r="AH90" s="30">
        <f>IF(AH$5="",0,IF(AH$5=1,$S90,AG400))</f>
        <v>16000000</v>
      </c>
      <c r="AI90" s="30">
        <f>IF(AI$5="",0,IF(AI$5=1,$S90,AH400))</f>
        <v>18000000</v>
      </c>
      <c r="AJ90" s="30">
        <f>IF(AJ$5="",0,IF(AJ$5=1,$S90,AI400))</f>
        <v>20000000</v>
      </c>
      <c r="AK90" s="30">
        <f>IF(AK$5="",0,IF(AK$5=1,$S90,AJ400))</f>
        <v>22000000</v>
      </c>
      <c r="AL90" s="30">
        <f>IF(AL$5="",0,IF(AL$5=1,$S90,AK400))</f>
        <v>24000000</v>
      </c>
      <c r="AM90" s="30">
        <f>IF(AM$5="",0,IF(AM$5=1,$S90,AL400))</f>
        <v>26000000</v>
      </c>
      <c r="AN90" s="30">
        <f>IF(AN$5="",0,IF(AN$5=1,$S90,AM400))</f>
        <v>28000000</v>
      </c>
      <c r="AO90" s="30">
        <f>IF(AO$5="",0,IF(AO$5=1,$S90,AN400))</f>
        <v>30000000</v>
      </c>
      <c r="AP90" s="30">
        <f>IF(AP$5="",0,IF(AP$5=1,$S90,AO400))</f>
        <v>32000000</v>
      </c>
      <c r="AQ90" s="30">
        <f>IF(AQ$5="",0,IF(AQ$5=1,$S90,AP400))</f>
        <v>34000000</v>
      </c>
      <c r="AR90" s="30">
        <f>IF(AR$5="",0,IF(AR$5=1,$S90,AQ400))</f>
        <v>36000000</v>
      </c>
      <c r="AS90" s="30">
        <f>IF(AS$5="",0,IF(AS$5=1,$S90,AR400))</f>
        <v>38000000</v>
      </c>
      <c r="AT90" s="30">
        <f>IF(AT$5="",0,IF(AT$5=1,$S90,AS400))</f>
        <v>40000000</v>
      </c>
      <c r="AU90" s="30">
        <f>IF(AU$5="",0,IF(AU$5=1,$S90,AT400))</f>
        <v>42000000</v>
      </c>
      <c r="AV90" s="30">
        <f>IF(AV$5="",0,IF(AV$5=1,$S90,AU400))</f>
        <v>44000000</v>
      </c>
      <c r="AW90" s="30">
        <f>IF(AW$5="",0,IF(AW$5=1,$S90,AV400))</f>
        <v>46000000</v>
      </c>
      <c r="AX90" s="30">
        <f>IF(AX$5="",0,IF(AX$5=1,$S90,AW400))</f>
        <v>48000000</v>
      </c>
      <c r="AY90" s="30">
        <f>IF(AY$5="",0,IF(AY$5=1,$S90,AX400))</f>
        <v>50000000</v>
      </c>
      <c r="AZ90" s="30">
        <f>IF(AZ$5="",0,IF(AZ$5=1,$S90,AY400))</f>
        <v>52000000</v>
      </c>
      <c r="BA90" s="30">
        <f>IF(BA$5="",0,IF(BA$5=1,$S90,AZ400))</f>
        <v>54000000</v>
      </c>
      <c r="BB90" s="30">
        <f>IF(BB$5="",0,IF(BB$5=1,$S90,BA400))</f>
        <v>56000000</v>
      </c>
      <c r="BC90" s="30">
        <f>IF(BC$5="",0,IF(BC$5=1,$S90,BB400))</f>
        <v>58000000</v>
      </c>
      <c r="BD90" s="30">
        <f>IF(BD$5="",0,IF(BD$5=1,$S90,BC400))</f>
        <v>60000000</v>
      </c>
      <c r="BE90" s="30">
        <f>IF(BE$5="",0,IF(BE$5=1,$S90,BD400))</f>
        <v>62000000</v>
      </c>
      <c r="BF90" s="30">
        <f>IF(BF$5="",0,IF(BF$5=1,$S90,BE400))</f>
        <v>64000000</v>
      </c>
      <c r="BG90" s="30">
        <f>IF(BG$5="",0,IF(BG$5=1,$S90,BF400))</f>
        <v>66000000</v>
      </c>
      <c r="BH90" s="30">
        <f>IF(BH$5="",0,IF(BH$5=1,$S90,BG400))</f>
        <v>68000000</v>
      </c>
      <c r="BI90" s="30">
        <f>IF(BI$5="",0,IF(BI$5=1,$S90,BH400))</f>
        <v>70000000</v>
      </c>
      <c r="BJ90" s="30">
        <f>IF(BJ$5="",0,IF(BJ$5=1,$S90,BI400))</f>
        <v>72000000</v>
      </c>
      <c r="BK90" s="30">
        <f>IF(BK$5="",0,IF(BK$5=1,$S90,BJ400))</f>
        <v>74000000</v>
      </c>
      <c r="BL90" s="30">
        <f>IF(BL$5="",0,IF(BL$5=1,$S90,BK400))</f>
        <v>76000000</v>
      </c>
      <c r="BM90" s="30">
        <f>IF(BM$5="",0,IF(BM$5=1,$S90,BL400))</f>
        <v>78000000</v>
      </c>
      <c r="BN90" s="30">
        <f>IF(BN$5="",0,IF(BN$5=1,$S90,BM400))</f>
        <v>80000000</v>
      </c>
      <c r="BO90" s="30">
        <f>IF(BO$5="",0,IF(BO$5=1,$S90,BN400))</f>
        <v>82000000</v>
      </c>
      <c r="BP90" s="30">
        <f>IF(BP$5="",0,IF(BP$5=1,$S90,BO400))</f>
        <v>84000000</v>
      </c>
      <c r="BQ90" s="30">
        <f>IF(BQ$5="",0,IF(BQ$5=1,$S90,BP400))</f>
        <v>86000000</v>
      </c>
      <c r="BR90" s="30">
        <f>IF(BR$5="",0,IF(BR$5=1,$S90,BQ400))</f>
        <v>88000000</v>
      </c>
      <c r="BS90" s="30">
        <f>IF(BS$5="",0,IF(BS$5=1,$S90,BR400))</f>
        <v>90000000</v>
      </c>
      <c r="BT90" s="30">
        <f>IF(BT$5="",0,IF(BT$5=1,$S90,BS400))</f>
        <v>92000000</v>
      </c>
      <c r="BU90" s="30">
        <f>IF(BU$5="",0,IF(BU$5=1,$S90,BT400))</f>
        <v>94000000</v>
      </c>
      <c r="BV90" s="30">
        <f>IF(BV$5="",0,IF(BV$5=1,$S90,BU400))</f>
        <v>0</v>
      </c>
      <c r="BW90" s="30">
        <f>IF(BW$5="",0,IF(BW$5=1,$S90,BV400))</f>
        <v>0</v>
      </c>
      <c r="BX90" s="30">
        <f>IF(BX$5="",0,IF(BX$5=1,$S90,BW400))</f>
        <v>0</v>
      </c>
      <c r="BY90" s="30">
        <f>IF(BY$5="",0,IF(BY$5=1,$S90,BX400))</f>
        <v>0</v>
      </c>
      <c r="BZ90" s="30">
        <f>IF(BZ$5="",0,IF(BZ$5=1,$S90,BY400))</f>
        <v>0</v>
      </c>
      <c r="CA90" s="30">
        <f>IF(CA$5="",0,IF(CA$5=1,$S90,BZ400))</f>
        <v>0</v>
      </c>
      <c r="CB90" s="30">
        <f>IF(CB$5="",0,IF(CB$5=1,$S90,CA400))</f>
        <v>0</v>
      </c>
      <c r="CC90" s="30">
        <f>IF(CC$5="",0,IF(CC$5=1,$S90,CB400))</f>
        <v>0</v>
      </c>
      <c r="CD90" s="30">
        <f>IF(CD$5="",0,IF(CD$5=1,$S90,CC400))</f>
        <v>0</v>
      </c>
      <c r="CE90" s="30">
        <f>IF(CE$5="",0,IF(CE$5=1,$S90,CD400))</f>
        <v>0</v>
      </c>
      <c r="CF90" s="30">
        <f>IF(CF$5="",0,IF(CF$5=1,$S90,CE400))</f>
        <v>0</v>
      </c>
      <c r="CG90" s="30">
        <f>IF(CG$5="",0,IF(CG$5=1,$S90,CF400))</f>
        <v>0</v>
      </c>
      <c r="CH90" s="30">
        <f>IF(CH$5="",0,IF(CH$5=1,$S90,CG400))</f>
        <v>0</v>
      </c>
      <c r="CI90" s="30">
        <f>IF(CI$5="",0,IF(CI$5=1,$S90,CH400))</f>
        <v>0</v>
      </c>
      <c r="CJ90" s="30">
        <f>IF(CJ$5="",0,IF(CJ$5=1,$S90,CI400))</f>
        <v>0</v>
      </c>
      <c r="CK90" s="30">
        <f>IF(CK$5="",0,IF(CK$5=1,$S90,CJ400))</f>
        <v>0</v>
      </c>
      <c r="CL90" s="30">
        <f>IF(CL$5="",0,IF(CL$5=1,$S90,CK400))</f>
        <v>0</v>
      </c>
      <c r="CM90" s="30">
        <f>IF(CM$5="",0,IF(CM$5=1,$S90,CL400))</f>
        <v>0</v>
      </c>
      <c r="CN90" s="30">
        <f>IF(CN$5="",0,IF(CN$5=1,$S90,CM400))</f>
        <v>0</v>
      </c>
      <c r="CO90" s="30">
        <f>IF(CO$5="",0,IF(CO$5=1,$S90,CN400))</f>
        <v>0</v>
      </c>
      <c r="CP90" s="30">
        <f>IF(CP$5="",0,IF(CP$5=1,$S90,CO400))</f>
        <v>0</v>
      </c>
      <c r="CQ90" s="30">
        <f>IF(CQ$5="",0,IF(CQ$5=1,$S90,CP400))</f>
        <v>0</v>
      </c>
      <c r="CR90" s="30">
        <f>IF(CR$5="",0,IF(CR$5=1,$S90,CQ400))</f>
        <v>0</v>
      </c>
      <c r="CS90" s="30">
        <f>IF(CS$5="",0,IF(CS$5=1,$S90,CR400))</f>
        <v>0</v>
      </c>
      <c r="CT90" s="30">
        <f>IF(CT$5="",0,IF(CT$5=1,$S90,CS400))</f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$F$319</f>
        <v>АКТИВЫ</v>
      </c>
      <c r="G91" s="66" t="str">
        <f t="shared" ref="G91:G94" si="193">$G$16</f>
        <v>Запасы СиМ</v>
      </c>
      <c r="H91" s="27" t="str">
        <f t="shared" si="192"/>
        <v>Соцсборы</v>
      </c>
      <c r="P91" s="30"/>
      <c r="R91" s="24"/>
      <c r="S91" s="93"/>
      <c r="V91" s="85"/>
      <c r="W91" s="29"/>
      <c r="Z91" s="30">
        <f>IF(Z$5="",0,IF(Z$5=1,$S91,Y401))</f>
        <v>0</v>
      </c>
      <c r="AA91" s="30">
        <f>IF(AA$5="",0,IF(AA$5=1,$S91,Z401))</f>
        <v>600000</v>
      </c>
      <c r="AB91" s="30">
        <f>IF(AB$5="",0,IF(AB$5=1,$S91,AA401))</f>
        <v>1200000</v>
      </c>
      <c r="AC91" s="30">
        <f>IF(AC$5="",0,IF(AC$5=1,$S91,AB401))</f>
        <v>1800000</v>
      </c>
      <c r="AD91" s="30">
        <f>IF(AD$5="",0,IF(AD$5=1,$S91,AC401))</f>
        <v>2400000</v>
      </c>
      <c r="AE91" s="30">
        <f>IF(AE$5="",0,IF(AE$5=1,$S91,AD401))</f>
        <v>3000000</v>
      </c>
      <c r="AF91" s="30">
        <f>IF(AF$5="",0,IF(AF$5=1,$S91,AE401))</f>
        <v>3600000</v>
      </c>
      <c r="AG91" s="30">
        <f>IF(AG$5="",0,IF(AG$5=1,$S91,AF401))</f>
        <v>4200000</v>
      </c>
      <c r="AH91" s="30">
        <f>IF(AH$5="",0,IF(AH$5=1,$S91,AG401))</f>
        <v>4800000</v>
      </c>
      <c r="AI91" s="30">
        <f>IF(AI$5="",0,IF(AI$5=1,$S91,AH401))</f>
        <v>5400000</v>
      </c>
      <c r="AJ91" s="30">
        <f>IF(AJ$5="",0,IF(AJ$5=1,$S91,AI401))</f>
        <v>6000000</v>
      </c>
      <c r="AK91" s="30">
        <f>IF(AK$5="",0,IF(AK$5=1,$S91,AJ401))</f>
        <v>6600000</v>
      </c>
      <c r="AL91" s="30">
        <f>IF(AL$5="",0,IF(AL$5=1,$S91,AK401))</f>
        <v>7200000</v>
      </c>
      <c r="AM91" s="30">
        <f>IF(AM$5="",0,IF(AM$5=1,$S91,AL401))</f>
        <v>7800000</v>
      </c>
      <c r="AN91" s="30">
        <f>IF(AN$5="",0,IF(AN$5=1,$S91,AM401))</f>
        <v>8400000</v>
      </c>
      <c r="AO91" s="30">
        <f>IF(AO$5="",0,IF(AO$5=1,$S91,AN401))</f>
        <v>9000000</v>
      </c>
      <c r="AP91" s="30">
        <f>IF(AP$5="",0,IF(AP$5=1,$S91,AO401))</f>
        <v>9600000</v>
      </c>
      <c r="AQ91" s="30">
        <f>IF(AQ$5="",0,IF(AQ$5=1,$S91,AP401))</f>
        <v>10200000</v>
      </c>
      <c r="AR91" s="30">
        <f>IF(AR$5="",0,IF(AR$5=1,$S91,AQ401))</f>
        <v>10800000</v>
      </c>
      <c r="AS91" s="30">
        <f>IF(AS$5="",0,IF(AS$5=1,$S91,AR401))</f>
        <v>11400000</v>
      </c>
      <c r="AT91" s="30">
        <f>IF(AT$5="",0,IF(AT$5=1,$S91,AS401))</f>
        <v>12000000</v>
      </c>
      <c r="AU91" s="30">
        <f>IF(AU$5="",0,IF(AU$5=1,$S91,AT401))</f>
        <v>12600000</v>
      </c>
      <c r="AV91" s="30">
        <f>IF(AV$5="",0,IF(AV$5=1,$S91,AU401))</f>
        <v>13200000</v>
      </c>
      <c r="AW91" s="30">
        <f>IF(AW$5="",0,IF(AW$5=1,$S91,AV401))</f>
        <v>13800000</v>
      </c>
      <c r="AX91" s="30">
        <f>IF(AX$5="",0,IF(AX$5=1,$S91,AW401))</f>
        <v>14400000</v>
      </c>
      <c r="AY91" s="30">
        <f>IF(AY$5="",0,IF(AY$5=1,$S91,AX401))</f>
        <v>15000000</v>
      </c>
      <c r="AZ91" s="30">
        <f>IF(AZ$5="",0,IF(AZ$5=1,$S91,AY401))</f>
        <v>15600000</v>
      </c>
      <c r="BA91" s="30">
        <f>IF(BA$5="",0,IF(BA$5=1,$S91,AZ401))</f>
        <v>16200000</v>
      </c>
      <c r="BB91" s="30">
        <f>IF(BB$5="",0,IF(BB$5=1,$S91,BA401))</f>
        <v>16800000</v>
      </c>
      <c r="BC91" s="30">
        <f>IF(BC$5="",0,IF(BC$5=1,$S91,BB401))</f>
        <v>17400000</v>
      </c>
      <c r="BD91" s="30">
        <f>IF(BD$5="",0,IF(BD$5=1,$S91,BC401))</f>
        <v>18000000</v>
      </c>
      <c r="BE91" s="30">
        <f>IF(BE$5="",0,IF(BE$5=1,$S91,BD401))</f>
        <v>18600000</v>
      </c>
      <c r="BF91" s="30">
        <f>IF(BF$5="",0,IF(BF$5=1,$S91,BE401))</f>
        <v>19200000</v>
      </c>
      <c r="BG91" s="30">
        <f>IF(BG$5="",0,IF(BG$5=1,$S91,BF401))</f>
        <v>19800000</v>
      </c>
      <c r="BH91" s="30">
        <f>IF(BH$5="",0,IF(BH$5=1,$S91,BG401))</f>
        <v>20400000</v>
      </c>
      <c r="BI91" s="30">
        <f>IF(BI$5="",0,IF(BI$5=1,$S91,BH401))</f>
        <v>21000000</v>
      </c>
      <c r="BJ91" s="30">
        <f>IF(BJ$5="",0,IF(BJ$5=1,$S91,BI401))</f>
        <v>21600000</v>
      </c>
      <c r="BK91" s="30">
        <f>IF(BK$5="",0,IF(BK$5=1,$S91,BJ401))</f>
        <v>22200000</v>
      </c>
      <c r="BL91" s="30">
        <f>IF(BL$5="",0,IF(BL$5=1,$S91,BK401))</f>
        <v>22800000</v>
      </c>
      <c r="BM91" s="30">
        <f>IF(BM$5="",0,IF(BM$5=1,$S91,BL401))</f>
        <v>23400000</v>
      </c>
      <c r="BN91" s="30">
        <f>IF(BN$5="",0,IF(BN$5=1,$S91,BM401))</f>
        <v>24000000</v>
      </c>
      <c r="BO91" s="30">
        <f>IF(BO$5="",0,IF(BO$5=1,$S91,BN401))</f>
        <v>24600000</v>
      </c>
      <c r="BP91" s="30">
        <f>IF(BP$5="",0,IF(BP$5=1,$S91,BO401))</f>
        <v>25200000</v>
      </c>
      <c r="BQ91" s="30">
        <f>IF(BQ$5="",0,IF(BQ$5=1,$S91,BP401))</f>
        <v>25800000</v>
      </c>
      <c r="BR91" s="30">
        <f>IF(BR$5="",0,IF(BR$5=1,$S91,BQ401))</f>
        <v>26400000</v>
      </c>
      <c r="BS91" s="30">
        <f>IF(BS$5="",0,IF(BS$5=1,$S91,BR401))</f>
        <v>27000000</v>
      </c>
      <c r="BT91" s="30">
        <f>IF(BT$5="",0,IF(BT$5=1,$S91,BS401))</f>
        <v>27600000</v>
      </c>
      <c r="BU91" s="30">
        <f>IF(BU$5="",0,IF(BU$5=1,$S91,BT401))</f>
        <v>28200000</v>
      </c>
      <c r="BV91" s="30">
        <f>IF(BV$5="",0,IF(BV$5=1,$S91,BU401))</f>
        <v>0</v>
      </c>
      <c r="BW91" s="30">
        <f>IF(BW$5="",0,IF(BW$5=1,$S91,BV401))</f>
        <v>0</v>
      </c>
      <c r="BX91" s="30">
        <f>IF(BX$5="",0,IF(BX$5=1,$S91,BW401))</f>
        <v>0</v>
      </c>
      <c r="BY91" s="30">
        <f>IF(BY$5="",0,IF(BY$5=1,$S91,BX401))</f>
        <v>0</v>
      </c>
      <c r="BZ91" s="30">
        <f>IF(BZ$5="",0,IF(BZ$5=1,$S91,BY401))</f>
        <v>0</v>
      </c>
      <c r="CA91" s="30">
        <f>IF(CA$5="",0,IF(CA$5=1,$S91,BZ401))</f>
        <v>0</v>
      </c>
      <c r="CB91" s="30">
        <f>IF(CB$5="",0,IF(CB$5=1,$S91,CA401))</f>
        <v>0</v>
      </c>
      <c r="CC91" s="30">
        <f>IF(CC$5="",0,IF(CC$5=1,$S91,CB401))</f>
        <v>0</v>
      </c>
      <c r="CD91" s="30">
        <f>IF(CD$5="",0,IF(CD$5=1,$S91,CC401))</f>
        <v>0</v>
      </c>
      <c r="CE91" s="30">
        <f>IF(CE$5="",0,IF(CE$5=1,$S91,CD401))</f>
        <v>0</v>
      </c>
      <c r="CF91" s="30">
        <f>IF(CF$5="",0,IF(CF$5=1,$S91,CE401))</f>
        <v>0</v>
      </c>
      <c r="CG91" s="30">
        <f>IF(CG$5="",0,IF(CG$5=1,$S91,CF401))</f>
        <v>0</v>
      </c>
      <c r="CH91" s="30">
        <f>IF(CH$5="",0,IF(CH$5=1,$S91,CG401))</f>
        <v>0</v>
      </c>
      <c r="CI91" s="30">
        <f>IF(CI$5="",0,IF(CI$5=1,$S91,CH401))</f>
        <v>0</v>
      </c>
      <c r="CJ91" s="30">
        <f>IF(CJ$5="",0,IF(CJ$5=1,$S91,CI401))</f>
        <v>0</v>
      </c>
      <c r="CK91" s="30">
        <f>IF(CK$5="",0,IF(CK$5=1,$S91,CJ401))</f>
        <v>0</v>
      </c>
      <c r="CL91" s="30">
        <f>IF(CL$5="",0,IF(CL$5=1,$S91,CK401))</f>
        <v>0</v>
      </c>
      <c r="CM91" s="30">
        <f>IF(CM$5="",0,IF(CM$5=1,$S91,CL401))</f>
        <v>0</v>
      </c>
      <c r="CN91" s="30">
        <f>IF(CN$5="",0,IF(CN$5=1,$S91,CM401))</f>
        <v>0</v>
      </c>
      <c r="CO91" s="30">
        <f>IF(CO$5="",0,IF(CO$5=1,$S91,CN401))</f>
        <v>0</v>
      </c>
      <c r="CP91" s="30">
        <f>IF(CP$5="",0,IF(CP$5=1,$S91,CO401))</f>
        <v>0</v>
      </c>
      <c r="CQ91" s="30">
        <f>IF(CQ$5="",0,IF(CQ$5=1,$S91,CP401))</f>
        <v>0</v>
      </c>
      <c r="CR91" s="30">
        <f>IF(CR$5="",0,IF(CR$5=1,$S91,CQ401))</f>
        <v>0</v>
      </c>
      <c r="CS91" s="30">
        <f>IF(CS$5="",0,IF(CS$5=1,$S91,CR401))</f>
        <v>0</v>
      </c>
      <c r="CT91" s="30">
        <f>IF(CT$5="",0,IF(CT$5=1,$S91,CS401))</f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$F$319</f>
        <v>АКТИВЫ</v>
      </c>
      <c r="G92" s="66" t="str">
        <f t="shared" si="193"/>
        <v>Запасы СиМ</v>
      </c>
      <c r="H92" s="27" t="str">
        <f t="shared" si="192"/>
        <v>Аренда офиса</v>
      </c>
      <c r="P92" s="30"/>
      <c r="R92" s="24"/>
      <c r="S92" s="93"/>
      <c r="V92" s="85"/>
      <c r="W92" s="29"/>
      <c r="Z92" s="30">
        <f>IF(Z$5="",0,IF(Z$5=1,$S92,Y402))</f>
        <v>0</v>
      </c>
      <c r="AA92" s="30">
        <f>IF(AA$5="",0,IF(AA$5=1,$S92,Z402))</f>
        <v>416666.66666666669</v>
      </c>
      <c r="AB92" s="30">
        <f>IF(AB$5="",0,IF(AB$5=1,$S92,AA402))</f>
        <v>833333.33333333337</v>
      </c>
      <c r="AC92" s="30">
        <f>IF(AC$5="",0,IF(AC$5=1,$S92,AB402))</f>
        <v>1250000</v>
      </c>
      <c r="AD92" s="30">
        <f>IF(AD$5="",0,IF(AD$5=1,$S92,AC402))</f>
        <v>1666666.6666666667</v>
      </c>
      <c r="AE92" s="30">
        <f>IF(AE$5="",0,IF(AE$5=1,$S92,AD402))</f>
        <v>2083333.3333333335</v>
      </c>
      <c r="AF92" s="30">
        <f>IF(AF$5="",0,IF(AF$5=1,$S92,AE402))</f>
        <v>2500000</v>
      </c>
      <c r="AG92" s="30">
        <f>IF(AG$5="",0,IF(AG$5=1,$S92,AF402))</f>
        <v>2916666.6666666665</v>
      </c>
      <c r="AH92" s="30">
        <f>IF(AH$5="",0,IF(AH$5=1,$S92,AG402))</f>
        <v>3333333.333333333</v>
      </c>
      <c r="AI92" s="30">
        <f>IF(AI$5="",0,IF(AI$5=1,$S92,AH402))</f>
        <v>3749999.9999999995</v>
      </c>
      <c r="AJ92" s="30">
        <f>IF(AJ$5="",0,IF(AJ$5=1,$S92,AI402))</f>
        <v>4166666.666666666</v>
      </c>
      <c r="AK92" s="30">
        <f>IF(AK$5="",0,IF(AK$5=1,$S92,AJ402))</f>
        <v>4583333.333333333</v>
      </c>
      <c r="AL92" s="30">
        <f>IF(AL$5="",0,IF(AL$5=1,$S92,AK402))</f>
        <v>5000000</v>
      </c>
      <c r="AM92" s="30">
        <f>IF(AM$5="",0,IF(AM$5=1,$S92,AL402))</f>
        <v>5416666.666666667</v>
      </c>
      <c r="AN92" s="30">
        <f>IF(AN$5="",0,IF(AN$5=1,$S92,AM402))</f>
        <v>5833333.333333334</v>
      </c>
      <c r="AO92" s="30">
        <f>IF(AO$5="",0,IF(AO$5=1,$S92,AN402))</f>
        <v>6250000.0000000009</v>
      </c>
      <c r="AP92" s="30">
        <f>IF(AP$5="",0,IF(AP$5=1,$S92,AO402))</f>
        <v>6666666.6666666679</v>
      </c>
      <c r="AQ92" s="30">
        <f>IF(AQ$5="",0,IF(AQ$5=1,$S92,AP402))</f>
        <v>7083333.3333333349</v>
      </c>
      <c r="AR92" s="30">
        <f>IF(AR$5="",0,IF(AR$5=1,$S92,AQ402))</f>
        <v>7500000.0000000019</v>
      </c>
      <c r="AS92" s="30">
        <f>IF(AS$5="",0,IF(AS$5=1,$S92,AR402))</f>
        <v>7916666.6666666688</v>
      </c>
      <c r="AT92" s="30">
        <f>IF(AT$5="",0,IF(AT$5=1,$S92,AS402))</f>
        <v>8333333.3333333358</v>
      </c>
      <c r="AU92" s="30">
        <f>IF(AU$5="",0,IF(AU$5=1,$S92,AT402))</f>
        <v>8750000.0000000019</v>
      </c>
      <c r="AV92" s="30">
        <f>IF(AV$5="",0,IF(AV$5=1,$S92,AU402))</f>
        <v>9166666.6666666679</v>
      </c>
      <c r="AW92" s="30">
        <f>IF(AW$5="",0,IF(AW$5=1,$S92,AV402))</f>
        <v>9583333.333333334</v>
      </c>
      <c r="AX92" s="30">
        <f>IF(AX$5="",0,IF(AX$5=1,$S92,AW402))</f>
        <v>10000000</v>
      </c>
      <c r="AY92" s="30">
        <f>IF(AY$5="",0,IF(AY$5=1,$S92,AX402))</f>
        <v>10416666.666666666</v>
      </c>
      <c r="AZ92" s="30">
        <f>IF(AZ$5="",0,IF(AZ$5=1,$S92,AY402))</f>
        <v>10833333.333333332</v>
      </c>
      <c r="BA92" s="30">
        <f>IF(BA$5="",0,IF(BA$5=1,$S92,AZ402))</f>
        <v>11249999.999999998</v>
      </c>
      <c r="BB92" s="30">
        <f>IF(BB$5="",0,IF(BB$5=1,$S92,BA402))</f>
        <v>11666666.666666664</v>
      </c>
      <c r="BC92" s="30">
        <f>IF(BC$5="",0,IF(BC$5=1,$S92,BB402))</f>
        <v>12083333.33333333</v>
      </c>
      <c r="BD92" s="30">
        <f>IF(BD$5="",0,IF(BD$5=1,$S92,BC402))</f>
        <v>12499999.999999996</v>
      </c>
      <c r="BE92" s="30">
        <f>IF(BE$5="",0,IF(BE$5=1,$S92,BD402))</f>
        <v>12916666.666666662</v>
      </c>
      <c r="BF92" s="30">
        <f>IF(BF$5="",0,IF(BF$5=1,$S92,BE402))</f>
        <v>13333333.333333328</v>
      </c>
      <c r="BG92" s="30">
        <f>IF(BG$5="",0,IF(BG$5=1,$S92,BF402))</f>
        <v>13749999.999999994</v>
      </c>
      <c r="BH92" s="30">
        <f>IF(BH$5="",0,IF(BH$5=1,$S92,BG402))</f>
        <v>14166666.66666666</v>
      </c>
      <c r="BI92" s="30">
        <f>IF(BI$5="",0,IF(BI$5=1,$S92,BH402))</f>
        <v>14583333.333333327</v>
      </c>
      <c r="BJ92" s="30">
        <f>IF(BJ$5="",0,IF(BJ$5=1,$S92,BI402))</f>
        <v>14999999.999999993</v>
      </c>
      <c r="BK92" s="30">
        <f>IF(BK$5="",0,IF(BK$5=1,$S92,BJ402))</f>
        <v>15416666.666666659</v>
      </c>
      <c r="BL92" s="30">
        <f>IF(BL$5="",0,IF(BL$5=1,$S92,BK402))</f>
        <v>15833333.333333325</v>
      </c>
      <c r="BM92" s="30">
        <f>IF(BM$5="",0,IF(BM$5=1,$S92,BL402))</f>
        <v>16249999.999999991</v>
      </c>
      <c r="BN92" s="30">
        <f>IF(BN$5="",0,IF(BN$5=1,$S92,BM402))</f>
        <v>16666666.666666657</v>
      </c>
      <c r="BO92" s="30">
        <f>IF(BO$5="",0,IF(BO$5=1,$S92,BN402))</f>
        <v>17083333.333333325</v>
      </c>
      <c r="BP92" s="30">
        <f>IF(BP$5="",0,IF(BP$5=1,$S92,BO402))</f>
        <v>17499999.999999993</v>
      </c>
      <c r="BQ92" s="30">
        <f>IF(BQ$5="",0,IF(BQ$5=1,$S92,BP402))</f>
        <v>17916666.66666666</v>
      </c>
      <c r="BR92" s="30">
        <f>IF(BR$5="",0,IF(BR$5=1,$S92,BQ402))</f>
        <v>18333333.333333328</v>
      </c>
      <c r="BS92" s="30">
        <f>IF(BS$5="",0,IF(BS$5=1,$S92,BR402))</f>
        <v>18749999.999999996</v>
      </c>
      <c r="BT92" s="30">
        <f>IF(BT$5="",0,IF(BT$5=1,$S92,BS402))</f>
        <v>19166666.666666664</v>
      </c>
      <c r="BU92" s="30">
        <f>IF(BU$5="",0,IF(BU$5=1,$S92,BT402))</f>
        <v>19583333.333333332</v>
      </c>
      <c r="BV92" s="30">
        <f>IF(BV$5="",0,IF(BV$5=1,$S92,BU402))</f>
        <v>0</v>
      </c>
      <c r="BW92" s="30">
        <f>IF(BW$5="",0,IF(BW$5=1,$S92,BV402))</f>
        <v>0</v>
      </c>
      <c r="BX92" s="30">
        <f>IF(BX$5="",0,IF(BX$5=1,$S92,BW402))</f>
        <v>0</v>
      </c>
      <c r="BY92" s="30">
        <f>IF(BY$5="",0,IF(BY$5=1,$S92,BX402))</f>
        <v>0</v>
      </c>
      <c r="BZ92" s="30">
        <f>IF(BZ$5="",0,IF(BZ$5=1,$S92,BY402))</f>
        <v>0</v>
      </c>
      <c r="CA92" s="30">
        <f>IF(CA$5="",0,IF(CA$5=1,$S92,BZ402))</f>
        <v>0</v>
      </c>
      <c r="CB92" s="30">
        <f>IF(CB$5="",0,IF(CB$5=1,$S92,CA402))</f>
        <v>0</v>
      </c>
      <c r="CC92" s="30">
        <f>IF(CC$5="",0,IF(CC$5=1,$S92,CB402))</f>
        <v>0</v>
      </c>
      <c r="CD92" s="30">
        <f>IF(CD$5="",0,IF(CD$5=1,$S92,CC402))</f>
        <v>0</v>
      </c>
      <c r="CE92" s="30">
        <f>IF(CE$5="",0,IF(CE$5=1,$S92,CD402))</f>
        <v>0</v>
      </c>
      <c r="CF92" s="30">
        <f>IF(CF$5="",0,IF(CF$5=1,$S92,CE402))</f>
        <v>0</v>
      </c>
      <c r="CG92" s="30">
        <f>IF(CG$5="",0,IF(CG$5=1,$S92,CF402))</f>
        <v>0</v>
      </c>
      <c r="CH92" s="30">
        <f>IF(CH$5="",0,IF(CH$5=1,$S92,CG402))</f>
        <v>0</v>
      </c>
      <c r="CI92" s="30">
        <f>IF(CI$5="",0,IF(CI$5=1,$S92,CH402))</f>
        <v>0</v>
      </c>
      <c r="CJ92" s="30">
        <f>IF(CJ$5="",0,IF(CJ$5=1,$S92,CI402))</f>
        <v>0</v>
      </c>
      <c r="CK92" s="30">
        <f>IF(CK$5="",0,IF(CK$5=1,$S92,CJ402))</f>
        <v>0</v>
      </c>
      <c r="CL92" s="30">
        <f>IF(CL$5="",0,IF(CL$5=1,$S92,CK402))</f>
        <v>0</v>
      </c>
      <c r="CM92" s="30">
        <f>IF(CM$5="",0,IF(CM$5=1,$S92,CL402))</f>
        <v>0</v>
      </c>
      <c r="CN92" s="30">
        <f>IF(CN$5="",0,IF(CN$5=1,$S92,CM402))</f>
        <v>0</v>
      </c>
      <c r="CO92" s="30">
        <f>IF(CO$5="",0,IF(CO$5=1,$S92,CN402))</f>
        <v>0</v>
      </c>
      <c r="CP92" s="30">
        <f>IF(CP$5="",0,IF(CP$5=1,$S92,CO402))</f>
        <v>0</v>
      </c>
      <c r="CQ92" s="30">
        <f>IF(CQ$5="",0,IF(CQ$5=1,$S92,CP402))</f>
        <v>0</v>
      </c>
      <c r="CR92" s="30">
        <f>IF(CR$5="",0,IF(CR$5=1,$S92,CQ402))</f>
        <v>0</v>
      </c>
      <c r="CS92" s="30">
        <f>IF(CS$5="",0,IF(CS$5=1,$S92,CR402))</f>
        <v>0</v>
      </c>
      <c r="CT92" s="30">
        <f>IF(CT$5="",0,IF(CT$5=1,$S92,CS402))</f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$F$319</f>
        <v>АКТИВЫ</v>
      </c>
      <c r="G93" s="66" t="str">
        <f t="shared" si="193"/>
        <v>Запасы СиМ</v>
      </c>
      <c r="H93" s="27" t="str">
        <f t="shared" si="192"/>
        <v>Расходы на персонал</v>
      </c>
      <c r="P93" s="30"/>
      <c r="R93" s="24"/>
      <c r="S93" s="93"/>
      <c r="V93" s="85"/>
      <c r="W93" s="29"/>
      <c r="Z93" s="30">
        <f>IF(Z$5="",0,IF(Z$5=1,$S93,Y403))</f>
        <v>0</v>
      </c>
      <c r="AA93" s="30">
        <f>IF(AA$5="",0,IF(AA$5=1,$S93,Z403))</f>
        <v>200000</v>
      </c>
      <c r="AB93" s="30">
        <f>IF(AB$5="",0,IF(AB$5=1,$S93,AA403))</f>
        <v>400000</v>
      </c>
      <c r="AC93" s="30">
        <f>IF(AC$5="",0,IF(AC$5=1,$S93,AB403))</f>
        <v>600000</v>
      </c>
      <c r="AD93" s="30">
        <f>IF(AD$5="",0,IF(AD$5=1,$S93,AC403))</f>
        <v>800000</v>
      </c>
      <c r="AE93" s="30">
        <f>IF(AE$5="",0,IF(AE$5=1,$S93,AD403))</f>
        <v>1000000</v>
      </c>
      <c r="AF93" s="30">
        <f>IF(AF$5="",0,IF(AF$5=1,$S93,AE403))</f>
        <v>1200000</v>
      </c>
      <c r="AG93" s="30">
        <f>IF(AG$5="",0,IF(AG$5=1,$S93,AF403))</f>
        <v>1400000</v>
      </c>
      <c r="AH93" s="30">
        <f>IF(AH$5="",0,IF(AH$5=1,$S93,AG403))</f>
        <v>1600000</v>
      </c>
      <c r="AI93" s="30">
        <f>IF(AI$5="",0,IF(AI$5=1,$S93,AH403))</f>
        <v>1800000</v>
      </c>
      <c r="AJ93" s="30">
        <f>IF(AJ$5="",0,IF(AJ$5=1,$S93,AI403))</f>
        <v>2000000</v>
      </c>
      <c r="AK93" s="30">
        <f>IF(AK$5="",0,IF(AK$5=1,$S93,AJ403))</f>
        <v>2200000</v>
      </c>
      <c r="AL93" s="30">
        <f>IF(AL$5="",0,IF(AL$5=1,$S93,AK403))</f>
        <v>2400000</v>
      </c>
      <c r="AM93" s="30">
        <f>IF(AM$5="",0,IF(AM$5=1,$S93,AL403))</f>
        <v>2600000</v>
      </c>
      <c r="AN93" s="30">
        <f>IF(AN$5="",0,IF(AN$5=1,$S93,AM403))</f>
        <v>2800000</v>
      </c>
      <c r="AO93" s="30">
        <f>IF(AO$5="",0,IF(AO$5=1,$S93,AN403))</f>
        <v>3000000</v>
      </c>
      <c r="AP93" s="30">
        <f>IF(AP$5="",0,IF(AP$5=1,$S93,AO403))</f>
        <v>3200000</v>
      </c>
      <c r="AQ93" s="30">
        <f>IF(AQ$5="",0,IF(AQ$5=1,$S93,AP403))</f>
        <v>3400000</v>
      </c>
      <c r="AR93" s="30">
        <f>IF(AR$5="",0,IF(AR$5=1,$S93,AQ403))</f>
        <v>3600000</v>
      </c>
      <c r="AS93" s="30">
        <f>IF(AS$5="",0,IF(AS$5=1,$S93,AR403))</f>
        <v>3800000</v>
      </c>
      <c r="AT93" s="30">
        <f>IF(AT$5="",0,IF(AT$5=1,$S93,AS403))</f>
        <v>4000000</v>
      </c>
      <c r="AU93" s="30">
        <f>IF(AU$5="",0,IF(AU$5=1,$S93,AT403))</f>
        <v>4200000</v>
      </c>
      <c r="AV93" s="30">
        <f>IF(AV$5="",0,IF(AV$5=1,$S93,AU403))</f>
        <v>4400000</v>
      </c>
      <c r="AW93" s="30">
        <f>IF(AW$5="",0,IF(AW$5=1,$S93,AV403))</f>
        <v>4600000</v>
      </c>
      <c r="AX93" s="30">
        <f>IF(AX$5="",0,IF(AX$5=1,$S93,AW403))</f>
        <v>4800000</v>
      </c>
      <c r="AY93" s="30">
        <f>IF(AY$5="",0,IF(AY$5=1,$S93,AX403))</f>
        <v>5000000</v>
      </c>
      <c r="AZ93" s="30">
        <f>IF(AZ$5="",0,IF(AZ$5=1,$S93,AY403))</f>
        <v>5200000</v>
      </c>
      <c r="BA93" s="30">
        <f>IF(BA$5="",0,IF(BA$5=1,$S93,AZ403))</f>
        <v>5400000</v>
      </c>
      <c r="BB93" s="30">
        <f>IF(BB$5="",0,IF(BB$5=1,$S93,BA403))</f>
        <v>5600000</v>
      </c>
      <c r="BC93" s="30">
        <f>IF(BC$5="",0,IF(BC$5=1,$S93,BB403))</f>
        <v>5800000</v>
      </c>
      <c r="BD93" s="30">
        <f>IF(BD$5="",0,IF(BD$5=1,$S93,BC403))</f>
        <v>6000000</v>
      </c>
      <c r="BE93" s="30">
        <f>IF(BE$5="",0,IF(BE$5=1,$S93,BD403))</f>
        <v>6200000</v>
      </c>
      <c r="BF93" s="30">
        <f>IF(BF$5="",0,IF(BF$5=1,$S93,BE403))</f>
        <v>6400000</v>
      </c>
      <c r="BG93" s="30">
        <f>IF(BG$5="",0,IF(BG$5=1,$S93,BF403))</f>
        <v>6600000</v>
      </c>
      <c r="BH93" s="30">
        <f>IF(BH$5="",0,IF(BH$5=1,$S93,BG403))</f>
        <v>6800000</v>
      </c>
      <c r="BI93" s="30">
        <f>IF(BI$5="",0,IF(BI$5=1,$S93,BH403))</f>
        <v>7000000</v>
      </c>
      <c r="BJ93" s="30">
        <f>IF(BJ$5="",0,IF(BJ$5=1,$S93,BI403))</f>
        <v>7200000</v>
      </c>
      <c r="BK93" s="30">
        <f>IF(BK$5="",0,IF(BK$5=1,$S93,BJ403))</f>
        <v>7400000</v>
      </c>
      <c r="BL93" s="30">
        <f>IF(BL$5="",0,IF(BL$5=1,$S93,BK403))</f>
        <v>7600000</v>
      </c>
      <c r="BM93" s="30">
        <f>IF(BM$5="",0,IF(BM$5=1,$S93,BL403))</f>
        <v>7800000</v>
      </c>
      <c r="BN93" s="30">
        <f>IF(BN$5="",0,IF(BN$5=1,$S93,BM403))</f>
        <v>8000000</v>
      </c>
      <c r="BO93" s="30">
        <f>IF(BO$5="",0,IF(BO$5=1,$S93,BN403))</f>
        <v>8200000</v>
      </c>
      <c r="BP93" s="30">
        <f>IF(BP$5="",0,IF(BP$5=1,$S93,BO403))</f>
        <v>8400000</v>
      </c>
      <c r="BQ93" s="30">
        <f>IF(BQ$5="",0,IF(BQ$5=1,$S93,BP403))</f>
        <v>8600000</v>
      </c>
      <c r="BR93" s="30">
        <f>IF(BR$5="",0,IF(BR$5=1,$S93,BQ403))</f>
        <v>8800000</v>
      </c>
      <c r="BS93" s="30">
        <f>IF(BS$5="",0,IF(BS$5=1,$S93,BR403))</f>
        <v>9000000</v>
      </c>
      <c r="BT93" s="30">
        <f>IF(BT$5="",0,IF(BT$5=1,$S93,BS403))</f>
        <v>9200000</v>
      </c>
      <c r="BU93" s="30">
        <f>IF(BU$5="",0,IF(BU$5=1,$S93,BT403))</f>
        <v>9400000</v>
      </c>
      <c r="BV93" s="30">
        <f>IF(BV$5="",0,IF(BV$5=1,$S93,BU403))</f>
        <v>0</v>
      </c>
      <c r="BW93" s="30">
        <f>IF(BW$5="",0,IF(BW$5=1,$S93,BV403))</f>
        <v>0</v>
      </c>
      <c r="BX93" s="30">
        <f>IF(BX$5="",0,IF(BX$5=1,$S93,BW403))</f>
        <v>0</v>
      </c>
      <c r="BY93" s="30">
        <f>IF(BY$5="",0,IF(BY$5=1,$S93,BX403))</f>
        <v>0</v>
      </c>
      <c r="BZ93" s="30">
        <f>IF(BZ$5="",0,IF(BZ$5=1,$S93,BY403))</f>
        <v>0</v>
      </c>
      <c r="CA93" s="30">
        <f>IF(CA$5="",0,IF(CA$5=1,$S93,BZ403))</f>
        <v>0</v>
      </c>
      <c r="CB93" s="30">
        <f>IF(CB$5="",0,IF(CB$5=1,$S93,CA403))</f>
        <v>0</v>
      </c>
      <c r="CC93" s="30">
        <f>IF(CC$5="",0,IF(CC$5=1,$S93,CB403))</f>
        <v>0</v>
      </c>
      <c r="CD93" s="30">
        <f>IF(CD$5="",0,IF(CD$5=1,$S93,CC403))</f>
        <v>0</v>
      </c>
      <c r="CE93" s="30">
        <f>IF(CE$5="",0,IF(CE$5=1,$S93,CD403))</f>
        <v>0</v>
      </c>
      <c r="CF93" s="30">
        <f>IF(CF$5="",0,IF(CF$5=1,$S93,CE403))</f>
        <v>0</v>
      </c>
      <c r="CG93" s="30">
        <f>IF(CG$5="",0,IF(CG$5=1,$S93,CF403))</f>
        <v>0</v>
      </c>
      <c r="CH93" s="30">
        <f>IF(CH$5="",0,IF(CH$5=1,$S93,CG403))</f>
        <v>0</v>
      </c>
      <c r="CI93" s="30">
        <f>IF(CI$5="",0,IF(CI$5=1,$S93,CH403))</f>
        <v>0</v>
      </c>
      <c r="CJ93" s="30">
        <f>IF(CJ$5="",0,IF(CJ$5=1,$S93,CI403))</f>
        <v>0</v>
      </c>
      <c r="CK93" s="30">
        <f>IF(CK$5="",0,IF(CK$5=1,$S93,CJ403))</f>
        <v>0</v>
      </c>
      <c r="CL93" s="30">
        <f>IF(CL$5="",0,IF(CL$5=1,$S93,CK403))</f>
        <v>0</v>
      </c>
      <c r="CM93" s="30">
        <f>IF(CM$5="",0,IF(CM$5=1,$S93,CL403))</f>
        <v>0</v>
      </c>
      <c r="CN93" s="30">
        <f>IF(CN$5="",0,IF(CN$5=1,$S93,CM403))</f>
        <v>0</v>
      </c>
      <c r="CO93" s="30">
        <f>IF(CO$5="",0,IF(CO$5=1,$S93,CN403))</f>
        <v>0</v>
      </c>
      <c r="CP93" s="30">
        <f>IF(CP$5="",0,IF(CP$5=1,$S93,CO403))</f>
        <v>0</v>
      </c>
      <c r="CQ93" s="30">
        <f>IF(CQ$5="",0,IF(CQ$5=1,$S93,CP403))</f>
        <v>0</v>
      </c>
      <c r="CR93" s="30">
        <f>IF(CR$5="",0,IF(CR$5=1,$S93,CQ403))</f>
        <v>0</v>
      </c>
      <c r="CS93" s="30">
        <f>IF(CS$5="",0,IF(CS$5=1,$S93,CR403))</f>
        <v>0</v>
      </c>
      <c r="CT93" s="30">
        <f>IF(CT$5="",0,IF(CT$5=1,$S93,CS403))</f>
        <v>0</v>
      </c>
    </row>
    <row r="94" spans="1:98" s="27" customFormat="1" ht="12" x14ac:dyDescent="0.25">
      <c r="A94" s="26">
        <f>ROW()</f>
        <v>94</v>
      </c>
      <c r="C94" s="142"/>
      <c r="E94" s="24"/>
      <c r="F94" s="66" t="str">
        <f>$F$319</f>
        <v>АКТИВЫ</v>
      </c>
      <c r="G94" s="66" t="str">
        <f t="shared" si="193"/>
        <v>Запасы СиМ</v>
      </c>
      <c r="H94" s="27" t="str">
        <f t="shared" si="192"/>
        <v>Прочие расходы</v>
      </c>
      <c r="P94" s="30"/>
      <c r="R94" s="24"/>
      <c r="S94" s="93"/>
      <c r="V94" s="85"/>
      <c r="W94" s="29"/>
      <c r="Z94" s="30">
        <f>IF(Z$5="",0,IF(Z$5=1,$S94,Y404))</f>
        <v>0</v>
      </c>
      <c r="AA94" s="30">
        <f>IF(AA$5="",0,IF(AA$5=1,$S94,Z404))</f>
        <v>45454.545454545449</v>
      </c>
      <c r="AB94" s="30">
        <f>IF(AB$5="",0,IF(AB$5=1,$S94,AA404))</f>
        <v>90909.090909090897</v>
      </c>
      <c r="AC94" s="30">
        <f>IF(AC$5="",0,IF(AC$5=1,$S94,AB404))</f>
        <v>136363.63636363635</v>
      </c>
      <c r="AD94" s="30">
        <f>IF(AD$5="",0,IF(AD$5=1,$S94,AC404))</f>
        <v>181818.18181818179</v>
      </c>
      <c r="AE94" s="30">
        <f>IF(AE$5="",0,IF(AE$5=1,$S94,AD404))</f>
        <v>227272.72727272724</v>
      </c>
      <c r="AF94" s="30">
        <f>IF(AF$5="",0,IF(AF$5=1,$S94,AE404))</f>
        <v>272727.27272727271</v>
      </c>
      <c r="AG94" s="30">
        <f>IF(AG$5="",0,IF(AG$5=1,$S94,AF404))</f>
        <v>318181.81818181818</v>
      </c>
      <c r="AH94" s="30">
        <f>IF(AH$5="",0,IF(AH$5=1,$S94,AG404))</f>
        <v>363636.36363636365</v>
      </c>
      <c r="AI94" s="30">
        <f>IF(AI$5="",0,IF(AI$5=1,$S94,AH404))</f>
        <v>409090.90909090912</v>
      </c>
      <c r="AJ94" s="30">
        <f>IF(AJ$5="",0,IF(AJ$5=1,$S94,AI404))</f>
        <v>454545.45454545459</v>
      </c>
      <c r="AK94" s="30">
        <f>IF(AK$5="",0,IF(AK$5=1,$S94,AJ404))</f>
        <v>500000.00000000006</v>
      </c>
      <c r="AL94" s="30">
        <f>IF(AL$5="",0,IF(AL$5=1,$S94,AK404))</f>
        <v>545454.54545454553</v>
      </c>
      <c r="AM94" s="30">
        <f>IF(AM$5="",0,IF(AM$5=1,$S94,AL404))</f>
        <v>590909.09090909094</v>
      </c>
      <c r="AN94" s="30">
        <f>IF(AN$5="",0,IF(AN$5=1,$S94,AM404))</f>
        <v>636363.63636363635</v>
      </c>
      <c r="AO94" s="30">
        <f>IF(AO$5="",0,IF(AO$5=1,$S94,AN404))</f>
        <v>681818.18181818177</v>
      </c>
      <c r="AP94" s="30">
        <f>IF(AP$5="",0,IF(AP$5=1,$S94,AO404))</f>
        <v>727272.72727272718</v>
      </c>
      <c r="AQ94" s="30">
        <f>IF(AQ$5="",0,IF(AQ$5=1,$S94,AP404))</f>
        <v>772727.27272727259</v>
      </c>
      <c r="AR94" s="30">
        <f>IF(AR$5="",0,IF(AR$5=1,$S94,AQ404))</f>
        <v>818181.818181818</v>
      </c>
      <c r="AS94" s="30">
        <f>IF(AS$5="",0,IF(AS$5=1,$S94,AR404))</f>
        <v>863636.36363636341</v>
      </c>
      <c r="AT94" s="30">
        <f>IF(AT$5="",0,IF(AT$5=1,$S94,AS404))</f>
        <v>909090.90909090883</v>
      </c>
      <c r="AU94" s="30">
        <f>IF(AU$5="",0,IF(AU$5=1,$S94,AT404))</f>
        <v>954545.45454545424</v>
      </c>
      <c r="AV94" s="30">
        <f>IF(AV$5="",0,IF(AV$5=1,$S94,AU404))</f>
        <v>999999.99999999965</v>
      </c>
      <c r="AW94" s="30">
        <f>IF(AW$5="",0,IF(AW$5=1,$S94,AV404))</f>
        <v>1045454.5454545451</v>
      </c>
      <c r="AX94" s="30">
        <f>IF(AX$5="",0,IF(AX$5=1,$S94,AW404))</f>
        <v>1090909.0909090906</v>
      </c>
      <c r="AY94" s="30">
        <f>IF(AY$5="",0,IF(AY$5=1,$S94,AX404))</f>
        <v>1136363.636363636</v>
      </c>
      <c r="AZ94" s="30">
        <f>IF(AZ$5="",0,IF(AZ$5=1,$S94,AY404))</f>
        <v>1181818.1818181814</v>
      </c>
      <c r="BA94" s="30">
        <f>IF(BA$5="",0,IF(BA$5=1,$S94,AZ404))</f>
        <v>1227272.7272727268</v>
      </c>
      <c r="BB94" s="30">
        <f>IF(BB$5="",0,IF(BB$5=1,$S94,BA404))</f>
        <v>1272727.2727272722</v>
      </c>
      <c r="BC94" s="30">
        <f>IF(BC$5="",0,IF(BC$5=1,$S94,BB404))</f>
        <v>1318181.8181818177</v>
      </c>
      <c r="BD94" s="30">
        <f>IF(BD$5="",0,IF(BD$5=1,$S94,BC404))</f>
        <v>1363636.3636363631</v>
      </c>
      <c r="BE94" s="30">
        <f>IF(BE$5="",0,IF(BE$5=1,$S94,BD404))</f>
        <v>1409090.9090909085</v>
      </c>
      <c r="BF94" s="30">
        <f>IF(BF$5="",0,IF(BF$5=1,$S94,BE404))</f>
        <v>1454545.4545454539</v>
      </c>
      <c r="BG94" s="30">
        <f>IF(BG$5="",0,IF(BG$5=1,$S94,BF404))</f>
        <v>1499999.9999999993</v>
      </c>
      <c r="BH94" s="30">
        <f>IF(BH$5="",0,IF(BH$5=1,$S94,BG404))</f>
        <v>1545454.5454545447</v>
      </c>
      <c r="BI94" s="30">
        <f>IF(BI$5="",0,IF(BI$5=1,$S94,BH404))</f>
        <v>1590909.0909090901</v>
      </c>
      <c r="BJ94" s="30">
        <f>IF(BJ$5="",0,IF(BJ$5=1,$S94,BI404))</f>
        <v>1636363.6363636355</v>
      </c>
      <c r="BK94" s="30">
        <f>IF(BK$5="",0,IF(BK$5=1,$S94,BJ404))</f>
        <v>1681818.181818181</v>
      </c>
      <c r="BL94" s="30">
        <f>IF(BL$5="",0,IF(BL$5=1,$S94,BK404))</f>
        <v>1727272.7272727264</v>
      </c>
      <c r="BM94" s="30">
        <f>IF(BM$5="",0,IF(BM$5=1,$S94,BL404))</f>
        <v>1772727.2727272718</v>
      </c>
      <c r="BN94" s="30">
        <f>IF(BN$5="",0,IF(BN$5=1,$S94,BM404))</f>
        <v>1818181.8181818172</v>
      </c>
      <c r="BO94" s="30">
        <f>IF(BO$5="",0,IF(BO$5=1,$S94,BN404))</f>
        <v>1863636.3636363626</v>
      </c>
      <c r="BP94" s="30">
        <f>IF(BP$5="",0,IF(BP$5=1,$S94,BO404))</f>
        <v>1909090.909090908</v>
      </c>
      <c r="BQ94" s="30">
        <f>IF(BQ$5="",0,IF(BQ$5=1,$S94,BP404))</f>
        <v>1954545.4545454534</v>
      </c>
      <c r="BR94" s="30">
        <f>IF(BR$5="",0,IF(BR$5=1,$S94,BQ404))</f>
        <v>1999999.9999999988</v>
      </c>
      <c r="BS94" s="30">
        <f>IF(BS$5="",0,IF(BS$5=1,$S94,BR404))</f>
        <v>2045454.5454545442</v>
      </c>
      <c r="BT94" s="30">
        <f>IF(BT$5="",0,IF(BT$5=1,$S94,BS404))</f>
        <v>2090909.0909090897</v>
      </c>
      <c r="BU94" s="30">
        <f>IF(BU$5="",0,IF(BU$5=1,$S94,BT404))</f>
        <v>2136363.6363636353</v>
      </c>
      <c r="BV94" s="30">
        <f>IF(BV$5="",0,IF(BV$5=1,$S94,BU404))</f>
        <v>0</v>
      </c>
      <c r="BW94" s="30">
        <f>IF(BW$5="",0,IF(BW$5=1,$S94,BV404))</f>
        <v>0</v>
      </c>
      <c r="BX94" s="30">
        <f>IF(BX$5="",0,IF(BX$5=1,$S94,BW404))</f>
        <v>0</v>
      </c>
      <c r="BY94" s="30">
        <f>IF(BY$5="",0,IF(BY$5=1,$S94,BX404))</f>
        <v>0</v>
      </c>
      <c r="BZ94" s="30">
        <f>IF(BZ$5="",0,IF(BZ$5=1,$S94,BY404))</f>
        <v>0</v>
      </c>
      <c r="CA94" s="30">
        <f>IF(CA$5="",0,IF(CA$5=1,$S94,BZ404))</f>
        <v>0</v>
      </c>
      <c r="CB94" s="30">
        <f>IF(CB$5="",0,IF(CB$5=1,$S94,CA404))</f>
        <v>0</v>
      </c>
      <c r="CC94" s="30">
        <f>IF(CC$5="",0,IF(CC$5=1,$S94,CB404))</f>
        <v>0</v>
      </c>
      <c r="CD94" s="30">
        <f>IF(CD$5="",0,IF(CD$5=1,$S94,CC404))</f>
        <v>0</v>
      </c>
      <c r="CE94" s="30">
        <f>IF(CE$5="",0,IF(CE$5=1,$S94,CD404))</f>
        <v>0</v>
      </c>
      <c r="CF94" s="30">
        <f>IF(CF$5="",0,IF(CF$5=1,$S94,CE404))</f>
        <v>0</v>
      </c>
      <c r="CG94" s="30">
        <f>IF(CG$5="",0,IF(CG$5=1,$S94,CF404))</f>
        <v>0</v>
      </c>
      <c r="CH94" s="30">
        <f>IF(CH$5="",0,IF(CH$5=1,$S94,CG404))</f>
        <v>0</v>
      </c>
      <c r="CI94" s="30">
        <f>IF(CI$5="",0,IF(CI$5=1,$S94,CH404))</f>
        <v>0</v>
      </c>
      <c r="CJ94" s="30">
        <f>IF(CJ$5="",0,IF(CJ$5=1,$S94,CI404))</f>
        <v>0</v>
      </c>
      <c r="CK94" s="30">
        <f>IF(CK$5="",0,IF(CK$5=1,$S94,CJ404))</f>
        <v>0</v>
      </c>
      <c r="CL94" s="30">
        <f>IF(CL$5="",0,IF(CL$5=1,$S94,CK404))</f>
        <v>0</v>
      </c>
      <c r="CM94" s="30">
        <f>IF(CM$5="",0,IF(CM$5=1,$S94,CL404))</f>
        <v>0</v>
      </c>
      <c r="CN94" s="30">
        <f>IF(CN$5="",0,IF(CN$5=1,$S94,CM404))</f>
        <v>0</v>
      </c>
      <c r="CO94" s="30">
        <f>IF(CO$5="",0,IF(CO$5=1,$S94,CN404))</f>
        <v>0</v>
      </c>
      <c r="CP94" s="30">
        <f>IF(CP$5="",0,IF(CP$5=1,$S94,CO404))</f>
        <v>0</v>
      </c>
      <c r="CQ94" s="30">
        <f>IF(CQ$5="",0,IF(CQ$5=1,$S94,CP404))</f>
        <v>0</v>
      </c>
      <c r="CR94" s="30">
        <f>IF(CR$5="",0,IF(CR$5=1,$S94,CQ404))</f>
        <v>0</v>
      </c>
      <c r="CS94" s="30">
        <f>IF(CS$5="",0,IF(CS$5=1,$S94,CR404))</f>
        <v>0</v>
      </c>
      <c r="CT94" s="30">
        <f>IF(CT$5="",0,IF(CT$5=1,$S94,CS404))</f>
        <v>0</v>
      </c>
    </row>
    <row r="95" spans="1:98" s="2" customFormat="1" ht="12" x14ac:dyDescent="0.25">
      <c r="A95" s="11">
        <f>ROW()</f>
        <v>95</v>
      </c>
      <c r="C95" s="142"/>
      <c r="E95" s="23" t="str">
        <f>Lists!$N$9</f>
        <v>пустая строка</v>
      </c>
      <c r="P95" s="3"/>
      <c r="R95" s="23"/>
      <c r="S95" s="3"/>
      <c r="V95" s="74"/>
      <c r="W95" s="5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</row>
    <row r="96" spans="1:98" x14ac:dyDescent="0.3">
      <c r="A96" s="118">
        <f>ROW()</f>
        <v>96</v>
      </c>
      <c r="E96" s="41"/>
      <c r="F96" s="103" t="str">
        <f t="shared" ref="F96:F98" si="194">$F$9</f>
        <v>АКТИВЫ</v>
      </c>
      <c r="G96" s="6" t="str">
        <f>$G$406</f>
        <v>Задолженность перед бюджетом по НП</v>
      </c>
      <c r="M96" s="6"/>
      <c r="R96" s="41"/>
      <c r="S96" s="119"/>
      <c r="V96" s="120"/>
      <c r="W96" s="9"/>
      <c r="Z96" s="7">
        <f>IF(Z$5="",0,IF(Z$5=1,$S96,Y406))</f>
        <v>0</v>
      </c>
      <c r="AA96" s="7">
        <f ca="1">IF(AA$5="",0,IF(AA$5=1,$S96,Z406))</f>
        <v>0</v>
      </c>
      <c r="AB96" s="7">
        <f ca="1">IF(AB$5="",0,IF(AB$5=1,$S96,AA406))</f>
        <v>0</v>
      </c>
      <c r="AC96" s="7">
        <f ca="1">IF(AC$5="",0,IF(AC$5=1,$S96,AB406))</f>
        <v>0</v>
      </c>
      <c r="AD96" s="7">
        <f ca="1">IF(AD$5="",0,IF(AD$5=1,$S96,AC406))</f>
        <v>0</v>
      </c>
      <c r="AE96" s="7">
        <f ca="1">IF(AE$5="",0,IF(AE$5=1,$S96,AD406))</f>
        <v>0</v>
      </c>
      <c r="AF96" s="7">
        <f ca="1">IF(AF$5="",0,IF(AF$5=1,$S96,AE406))</f>
        <v>0</v>
      </c>
      <c r="AG96" s="7">
        <f ca="1">IF(AG$5="",0,IF(AG$5=1,$S96,AF406))</f>
        <v>0</v>
      </c>
      <c r="AH96" s="7">
        <f ca="1">IF(AH$5="",0,IF(AH$5=1,$S96,AG406))</f>
        <v>0</v>
      </c>
      <c r="AI96" s="7">
        <f ca="1">IF(AI$5="",0,IF(AI$5=1,$S96,AH406))</f>
        <v>0</v>
      </c>
      <c r="AJ96" s="7">
        <f ca="1">IF(AJ$5="",0,IF(AJ$5=1,$S96,AI406))</f>
        <v>0</v>
      </c>
      <c r="AK96" s="7">
        <f ca="1">IF(AK$5="",0,IF(AK$5=1,$S96,AJ406))</f>
        <v>0</v>
      </c>
      <c r="AL96" s="7">
        <f ca="1">IF(AL$5="",0,IF(AL$5=1,$S96,AK406))</f>
        <v>0</v>
      </c>
      <c r="AM96" s="7">
        <f ca="1">IF(AM$5="",0,IF(AM$5=1,$S96,AL406))</f>
        <v>0</v>
      </c>
      <c r="AN96" s="7">
        <f ca="1">IF(AN$5="",0,IF(AN$5=1,$S96,AM406))</f>
        <v>0</v>
      </c>
      <c r="AO96" s="7">
        <f ca="1">IF(AO$5="",0,IF(AO$5=1,$S96,AN406))</f>
        <v>0</v>
      </c>
      <c r="AP96" s="7">
        <f ca="1">IF(AP$5="",0,IF(AP$5=1,$S96,AO406))</f>
        <v>0</v>
      </c>
      <c r="AQ96" s="7">
        <f ca="1">IF(AQ$5="",0,IF(AQ$5=1,$S96,AP406))</f>
        <v>0</v>
      </c>
      <c r="AR96" s="7">
        <f ca="1">IF(AR$5="",0,IF(AR$5=1,$S96,AQ406))</f>
        <v>0</v>
      </c>
      <c r="AS96" s="7">
        <f ca="1">IF(AS$5="",0,IF(AS$5=1,$S96,AR406))</f>
        <v>0</v>
      </c>
      <c r="AT96" s="7">
        <f ca="1">IF(AT$5="",0,IF(AT$5=1,$S96,AS406))</f>
        <v>0</v>
      </c>
      <c r="AU96" s="7">
        <f ca="1">IF(AU$5="",0,IF(AU$5=1,$S96,AT406))</f>
        <v>0</v>
      </c>
      <c r="AV96" s="7">
        <f ca="1">IF(AV$5="",0,IF(AV$5=1,$S96,AU406))</f>
        <v>0</v>
      </c>
      <c r="AW96" s="7">
        <f ca="1">IF(AW$5="",0,IF(AW$5=1,$S96,AV406))</f>
        <v>0</v>
      </c>
      <c r="AX96" s="7">
        <f ca="1">IF(AX$5="",0,IF(AX$5=1,$S96,AW406))</f>
        <v>0</v>
      </c>
      <c r="AY96" s="7">
        <f ca="1">IF(AY$5="",0,IF(AY$5=1,$S96,AX406))</f>
        <v>0</v>
      </c>
      <c r="AZ96" s="7">
        <f ca="1">IF(AZ$5="",0,IF(AZ$5=1,$S96,AY406))</f>
        <v>0</v>
      </c>
      <c r="BA96" s="7">
        <f ca="1">IF(BA$5="",0,IF(BA$5=1,$S96,AZ406))</f>
        <v>0</v>
      </c>
      <c r="BB96" s="7">
        <f ca="1">IF(BB$5="",0,IF(BB$5=1,$S96,BA406))</f>
        <v>0</v>
      </c>
      <c r="BC96" s="7">
        <f ca="1">IF(BC$5="",0,IF(BC$5=1,$S96,BB406))</f>
        <v>0</v>
      </c>
      <c r="BD96" s="7">
        <f ca="1">IF(BD$5="",0,IF(BD$5=1,$S96,BC406))</f>
        <v>0</v>
      </c>
      <c r="BE96" s="7">
        <f ca="1">IF(BE$5="",0,IF(BE$5=1,$S96,BD406))</f>
        <v>0</v>
      </c>
      <c r="BF96" s="7">
        <f ca="1">IF(BF$5="",0,IF(BF$5=1,$S96,BE406))</f>
        <v>0</v>
      </c>
      <c r="BG96" s="7">
        <f ca="1">IF(BG$5="",0,IF(BG$5=1,$S96,BF406))</f>
        <v>0</v>
      </c>
      <c r="BH96" s="7">
        <f ca="1">IF(BH$5="",0,IF(BH$5=1,$S96,BG406))</f>
        <v>0</v>
      </c>
      <c r="BI96" s="7">
        <f ca="1">IF(BI$5="",0,IF(BI$5=1,$S96,BH406))</f>
        <v>0</v>
      </c>
      <c r="BJ96" s="7">
        <f ca="1">IF(BJ$5="",0,IF(BJ$5=1,$S96,BI406))</f>
        <v>0</v>
      </c>
      <c r="BK96" s="7">
        <f ca="1">IF(BK$5="",0,IF(BK$5=1,$S96,BJ406))</f>
        <v>0</v>
      </c>
      <c r="BL96" s="7">
        <f ca="1">IF(BL$5="",0,IF(BL$5=1,$S96,BK406))</f>
        <v>1408327.3030718327</v>
      </c>
      <c r="BM96" s="7">
        <f ca="1">IF(BM$5="",0,IF(BM$5=1,$S96,BL406))</f>
        <v>3177458.0544848526</v>
      </c>
      <c r="BN96" s="7">
        <f ca="1">IF(BN$5="",0,IF(BN$5=1,$S96,BM406))</f>
        <v>4950752.9434876451</v>
      </c>
      <c r="BO96" s="7">
        <f ca="1">IF(BO$5="",0,IF(BO$5=1,$S96,BN406))</f>
        <v>6725689.4181179376</v>
      </c>
      <c r="BP96" s="7">
        <f ca="1">IF(BP$5="",0,IF(BP$5=1,$S96,BO406))</f>
        <v>8501147.8976939116</v>
      </c>
      <c r="BQ96" s="7">
        <f ca="1">IF(BQ$5="",0,IF(BQ$5=1,$S96,BP406))</f>
        <v>10276775.130814508</v>
      </c>
      <c r="BR96" s="7">
        <f ca="1">IF(BR$5="",0,IF(BR$5=1,$S96,BQ406))</f>
        <v>12052446.785878591</v>
      </c>
      <c r="BS96" s="7">
        <f ca="1">IF(BS$5="",0,IF(BS$5=1,$S96,BR406))</f>
        <v>13828122.338904036</v>
      </c>
      <c r="BT96" s="7">
        <f ca="1">IF(BT$5="",0,IF(BT$5=1,$S96,BS406))</f>
        <v>15603795.990874482</v>
      </c>
      <c r="BU96" s="7">
        <f ca="1">IF(BU$5="",0,IF(BU$5=1,$S96,BT406))</f>
        <v>17379468.933534395</v>
      </c>
      <c r="BV96" s="7">
        <f>IF(BV$5="",0,IF(BV$5=1,$S96,BU406))</f>
        <v>0</v>
      </c>
      <c r="BW96" s="7">
        <f>IF(BW$5="",0,IF(BW$5=1,$S96,BV406))</f>
        <v>0</v>
      </c>
      <c r="BX96" s="7">
        <f>IF(BX$5="",0,IF(BX$5=1,$S96,BW406))</f>
        <v>0</v>
      </c>
      <c r="BY96" s="7">
        <f>IF(BY$5="",0,IF(BY$5=1,$S96,BX406))</f>
        <v>0</v>
      </c>
      <c r="BZ96" s="7">
        <f>IF(BZ$5="",0,IF(BZ$5=1,$S96,BY406))</f>
        <v>0</v>
      </c>
      <c r="CA96" s="7">
        <f>IF(CA$5="",0,IF(CA$5=1,$S96,BZ406))</f>
        <v>0</v>
      </c>
      <c r="CB96" s="7">
        <f>IF(CB$5="",0,IF(CB$5=1,$S96,CA406))</f>
        <v>0</v>
      </c>
      <c r="CC96" s="7">
        <f>IF(CC$5="",0,IF(CC$5=1,$S96,CB406))</f>
        <v>0</v>
      </c>
      <c r="CD96" s="7">
        <f>IF(CD$5="",0,IF(CD$5=1,$S96,CC406))</f>
        <v>0</v>
      </c>
      <c r="CE96" s="7">
        <f>IF(CE$5="",0,IF(CE$5=1,$S96,CD406))</f>
        <v>0</v>
      </c>
      <c r="CF96" s="7">
        <f>IF(CF$5="",0,IF(CF$5=1,$S96,CE406))</f>
        <v>0</v>
      </c>
      <c r="CG96" s="7">
        <f>IF(CG$5="",0,IF(CG$5=1,$S96,CF406))</f>
        <v>0</v>
      </c>
      <c r="CH96" s="7">
        <f>IF(CH$5="",0,IF(CH$5=1,$S96,CG406))</f>
        <v>0</v>
      </c>
      <c r="CI96" s="7">
        <f>IF(CI$5="",0,IF(CI$5=1,$S96,CH406))</f>
        <v>0</v>
      </c>
      <c r="CJ96" s="7">
        <f>IF(CJ$5="",0,IF(CJ$5=1,$S96,CI406))</f>
        <v>0</v>
      </c>
      <c r="CK96" s="7">
        <f>IF(CK$5="",0,IF(CK$5=1,$S96,CJ406))</f>
        <v>0</v>
      </c>
      <c r="CL96" s="7">
        <f>IF(CL$5="",0,IF(CL$5=1,$S96,CK406))</f>
        <v>0</v>
      </c>
      <c r="CM96" s="7">
        <f>IF(CM$5="",0,IF(CM$5=1,$S96,CL406))</f>
        <v>0</v>
      </c>
      <c r="CN96" s="7">
        <f>IF(CN$5="",0,IF(CN$5=1,$S96,CM406))</f>
        <v>0</v>
      </c>
      <c r="CO96" s="7">
        <f>IF(CO$5="",0,IF(CO$5=1,$S96,CN406))</f>
        <v>0</v>
      </c>
      <c r="CP96" s="7">
        <f>IF(CP$5="",0,IF(CP$5=1,$S96,CO406))</f>
        <v>0</v>
      </c>
      <c r="CQ96" s="7">
        <f>IF(CQ$5="",0,IF(CQ$5=1,$S96,CP406))</f>
        <v>0</v>
      </c>
      <c r="CR96" s="7">
        <f>IF(CR$5="",0,IF(CR$5=1,$S96,CQ406))</f>
        <v>0</v>
      </c>
      <c r="CS96" s="7">
        <f>IF(CS$5="",0,IF(CS$5=1,$S96,CR406))</f>
        <v>0</v>
      </c>
      <c r="CT96" s="7">
        <f>IF(CT$5="",0,IF(CT$5=1,$S96,CS406))</f>
        <v>0</v>
      </c>
    </row>
    <row r="97" spans="1:99" x14ac:dyDescent="0.3">
      <c r="A97" s="118">
        <f>ROW()</f>
        <v>97</v>
      </c>
      <c r="E97" s="41"/>
      <c r="F97" s="103" t="str">
        <f t="shared" si="194"/>
        <v>АКТИВЫ</v>
      </c>
      <c r="G97" s="6" t="str">
        <f>$G$407</f>
        <v>Задолженность перед бюджетом по НДС</v>
      </c>
      <c r="M97" s="6"/>
      <c r="R97" s="41"/>
      <c r="S97" s="119"/>
      <c r="V97" s="120"/>
      <c r="W97" s="9"/>
      <c r="Z97" s="7">
        <f>IF(Z$5="",0,IF(Z$5=1,$S97,Y407))</f>
        <v>0</v>
      </c>
      <c r="AA97" s="7">
        <f ca="1">IF(AA$5="",0,IF(AA$5=1,$S97,Z407))</f>
        <v>-91212.121212121216</v>
      </c>
      <c r="AB97" s="7">
        <f ca="1">IF(AB$5="",0,IF(AB$5=1,$S97,AA407))</f>
        <v>-200757.57575757577</v>
      </c>
      <c r="AC97" s="7">
        <f ca="1">IF(AC$5="",0,IF(AC$5=1,$S97,AB407))</f>
        <v>-353636.36363636365</v>
      </c>
      <c r="AD97" s="7">
        <f ca="1">IF(AD$5="",0,IF(AD$5=1,$S97,AC407))</f>
        <v>-533961.81818181823</v>
      </c>
      <c r="AE97" s="7">
        <f ca="1">IF(AE$5="",0,IF(AE$5=1,$S97,AD407))</f>
        <v>-742008.7393939395</v>
      </c>
      <c r="AF97" s="7">
        <f ca="1">IF(AF$5="",0,IF(AF$5=1,$S97,AE407))</f>
        <v>-970362.72727272741</v>
      </c>
      <c r="AG97" s="7">
        <f ca="1">IF(AG$5="",0,IF(AG$5=1,$S97,AF407))</f>
        <v>-1202530.9084848487</v>
      </c>
      <c r="AH97" s="7">
        <f ca="1">IF(AH$5="",0,IF(AH$5=1,$S97,AG407))</f>
        <v>-1438238.6663636365</v>
      </c>
      <c r="AI97" s="7">
        <f ca="1">IF(AI$5="",0,IF(AI$5=1,$S97,AH407))</f>
        <v>-1677410.7139393941</v>
      </c>
      <c r="AJ97" s="7">
        <f ca="1">IF(AJ$5="",0,IF(AJ$5=1,$S97,AI407))</f>
        <v>-1919489.0549696973</v>
      </c>
      <c r="AK97" s="7">
        <f ca="1">IF(AK$5="",0,IF(AK$5=1,$S97,AJ407))</f>
        <v>-2162252.9253939395</v>
      </c>
      <c r="AL97" s="7">
        <f ca="1">IF(AL$5="",0,IF(AL$5=1,$S97,AK407))</f>
        <v>-2410196.1574242427</v>
      </c>
      <c r="AM97" s="7">
        <f ca="1">IF(AM$5="",0,IF(AM$5=1,$S97,AL407))</f>
        <v>-2670377.2800909095</v>
      </c>
      <c r="AN97" s="7">
        <f ca="1">IF(AN$5="",0,IF(AN$5=1,$S97,AM407))</f>
        <v>-2948891.5360303032</v>
      </c>
      <c r="AO97" s="7">
        <f ca="1">IF(AO$5="",0,IF(AO$5=1,$S97,AN407))</f>
        <v>-3237628.3915606062</v>
      </c>
      <c r="AP97" s="7">
        <f ca="1">IF(AP$5="",0,IF(AP$5=1,$S97,AO407))</f>
        <v>-3499341.2056439398</v>
      </c>
      <c r="AQ97" s="7">
        <f ca="1">IF(AQ$5="",0,IF(AQ$5=1,$S97,AP407))</f>
        <v>-3682619.1505303034</v>
      </c>
      <c r="AR97" s="7">
        <f ca="1">IF(AR$5="",0,IF(AR$5=1,$S97,AQ407))</f>
        <v>-3729965.5825075759</v>
      </c>
      <c r="AS97" s="7">
        <f ca="1">IF(AS$5="",0,IF(AS$5=1,$S97,AR407))</f>
        <v>-3588646.1900606062</v>
      </c>
      <c r="AT97" s="7">
        <f ca="1">IF(AT$5="",0,IF(AT$5=1,$S97,AS407))</f>
        <v>-3221547.8509848486</v>
      </c>
      <c r="AU97" s="7">
        <f ca="1">IF(AU$5="",0,IF(AU$5=1,$S97,AT407))</f>
        <v>-2605229.7618522728</v>
      </c>
      <c r="AV97" s="7">
        <f ca="1">IF(AV$5="",0,IF(AV$5=1,$S97,AU407))</f>
        <v>-1726351.4861704542</v>
      </c>
      <c r="AW97" s="7">
        <f ca="1">IF(AW$5="",0,IF(AW$5=1,$S97,AV407))</f>
        <v>-577758.48150757514</v>
      </c>
      <c r="AX97" s="7">
        <f ca="1">IF(AX$5="",0,IF(AX$5=1,$S97,AW407))</f>
        <v>844009.8554772737</v>
      </c>
      <c r="AY97" s="7">
        <f ca="1">IF(AY$5="",0,IF(AY$5=1,$S97,AX407))</f>
        <v>2540309.3312159106</v>
      </c>
      <c r="AZ97" s="7">
        <f ca="1">IF(AZ$5="",0,IF(AZ$5=1,$S97,AY407))</f>
        <v>4511678.4769924255</v>
      </c>
      <c r="BA97" s="7">
        <f ca="1">IF(BA$5="",0,IF(BA$5=1,$S97,AZ407))</f>
        <v>6760261.1434128806</v>
      </c>
      <c r="BB97" s="7">
        <f ca="1">IF(BB$5="",0,IF(BB$5=1,$S97,BA407))</f>
        <v>9292909.4597954564</v>
      </c>
      <c r="BC97" s="7">
        <f ca="1">IF(BC$5="",0,IF(BC$5=1,$S97,BB407))</f>
        <v>12118735.747333337</v>
      </c>
      <c r="BD97" s="7">
        <f ca="1">IF(BD$5="",0,IF(BD$5=1,$S97,BC407))</f>
        <v>15247277.276916672</v>
      </c>
      <c r="BE97" s="7">
        <f ca="1">IF(BE$5="",0,IF(BE$5=1,$S97,BD407))</f>
        <v>18687382.990212128</v>
      </c>
      <c r="BF97" s="7">
        <f ca="1">IF(BF$5="",0,IF(BF$5=1,$S97,BE407))</f>
        <v>22442838.611462127</v>
      </c>
      <c r="BG97" s="7">
        <f ca="1">IF(BG$5="",0,IF(BG$5=1,$S97,BF407))</f>
        <v>26499025.707636371</v>
      </c>
      <c r="BH97" s="7">
        <f ca="1">IF(BH$5="",0,IF(BH$5=1,$S97,BG407))</f>
        <v>30813021.43555304</v>
      </c>
      <c r="BI97" s="7">
        <f ca="1">IF(BI$5="",0,IF(BI$5=1,$S97,BH407))</f>
        <v>35329298.824227288</v>
      </c>
      <c r="BJ97" s="7">
        <f ca="1">IF(BJ$5="",0,IF(BJ$5=1,$S97,BI407))</f>
        <v>39987854.871083349</v>
      </c>
      <c r="BK97" s="7">
        <f ca="1">IF(BK$5="",0,IF(BK$5=1,$S97,BJ407))</f>
        <v>44734460.36953032</v>
      </c>
      <c r="BL97" s="7">
        <f ca="1">IF(BL$5="",0,IF(BL$5=1,$S97,BK407))</f>
        <v>49531155.861348502</v>
      </c>
      <c r="BM97" s="7">
        <f ca="1">IF(BM$5="",0,IF(BM$5=1,$S97,BL407))</f>
        <v>54354172.393678047</v>
      </c>
      <c r="BN97" s="7">
        <f ca="1">IF(BN$5="",0,IF(BN$5=1,$S97,BM407))</f>
        <v>59190031.371746235</v>
      </c>
      <c r="BO97" s="7">
        <f ca="1">IF(BO$5="",0,IF(BO$5=1,$S97,BN407))</f>
        <v>64031520.097939417</v>
      </c>
      <c r="BP97" s="7">
        <f ca="1">IF(BP$5="",0,IF(BP$5=1,$S97,BO407))</f>
        <v>68875163.112333357</v>
      </c>
      <c r="BQ97" s="7">
        <f ca="1">IF(BQ$5="",0,IF(BQ$5=1,$S97,BP407))</f>
        <v>73719600.795041695</v>
      </c>
      <c r="BR97" s="7">
        <f ca="1">IF(BR$5="",0,IF(BR$5=1,$S97,BQ407))</f>
        <v>78564293.899757609</v>
      </c>
      <c r="BS97" s="7">
        <f ca="1">IF(BS$5="",0,IF(BS$5=1,$S97,BR407))</f>
        <v>83409048.575875044</v>
      </c>
      <c r="BT97" s="7">
        <f ca="1">IF(BT$5="",0,IF(BT$5=1,$S97,BS407))</f>
        <v>88253816.36074248</v>
      </c>
      <c r="BU97" s="7">
        <f ca="1">IF(BU$5="",0,IF(BU$5=1,$S97,BT407))</f>
        <v>93098585.933166727</v>
      </c>
      <c r="BV97" s="7">
        <f>IF(BV$5="",0,IF(BV$5=1,$S97,BU407))</f>
        <v>0</v>
      </c>
      <c r="BW97" s="7">
        <f>IF(BW$5="",0,IF(BW$5=1,$S97,BV407))</f>
        <v>0</v>
      </c>
      <c r="BX97" s="7">
        <f>IF(BX$5="",0,IF(BX$5=1,$S97,BW407))</f>
        <v>0</v>
      </c>
      <c r="BY97" s="7">
        <f>IF(BY$5="",0,IF(BY$5=1,$S97,BX407))</f>
        <v>0</v>
      </c>
      <c r="BZ97" s="7">
        <f>IF(BZ$5="",0,IF(BZ$5=1,$S97,BY407))</f>
        <v>0</v>
      </c>
      <c r="CA97" s="7">
        <f>IF(CA$5="",0,IF(CA$5=1,$S97,BZ407))</f>
        <v>0</v>
      </c>
      <c r="CB97" s="7">
        <f>IF(CB$5="",0,IF(CB$5=1,$S97,CA407))</f>
        <v>0</v>
      </c>
      <c r="CC97" s="7">
        <f>IF(CC$5="",0,IF(CC$5=1,$S97,CB407))</f>
        <v>0</v>
      </c>
      <c r="CD97" s="7">
        <f>IF(CD$5="",0,IF(CD$5=1,$S97,CC407))</f>
        <v>0</v>
      </c>
      <c r="CE97" s="7">
        <f>IF(CE$5="",0,IF(CE$5=1,$S97,CD407))</f>
        <v>0</v>
      </c>
      <c r="CF97" s="7">
        <f>IF(CF$5="",0,IF(CF$5=1,$S97,CE407))</f>
        <v>0</v>
      </c>
      <c r="CG97" s="7">
        <f>IF(CG$5="",0,IF(CG$5=1,$S97,CF407))</f>
        <v>0</v>
      </c>
      <c r="CH97" s="7">
        <f>IF(CH$5="",0,IF(CH$5=1,$S97,CG407))</f>
        <v>0</v>
      </c>
      <c r="CI97" s="7">
        <f>IF(CI$5="",0,IF(CI$5=1,$S97,CH407))</f>
        <v>0</v>
      </c>
      <c r="CJ97" s="7">
        <f>IF(CJ$5="",0,IF(CJ$5=1,$S97,CI407))</f>
        <v>0</v>
      </c>
      <c r="CK97" s="7">
        <f>IF(CK$5="",0,IF(CK$5=1,$S97,CJ407))</f>
        <v>0</v>
      </c>
      <c r="CL97" s="7">
        <f>IF(CL$5="",0,IF(CL$5=1,$S97,CK407))</f>
        <v>0</v>
      </c>
      <c r="CM97" s="7">
        <f>IF(CM$5="",0,IF(CM$5=1,$S97,CL407))</f>
        <v>0</v>
      </c>
      <c r="CN97" s="7">
        <f>IF(CN$5="",0,IF(CN$5=1,$S97,CM407))</f>
        <v>0</v>
      </c>
      <c r="CO97" s="7">
        <f>IF(CO$5="",0,IF(CO$5=1,$S97,CN407))</f>
        <v>0</v>
      </c>
      <c r="CP97" s="7">
        <f>IF(CP$5="",0,IF(CP$5=1,$S97,CO407))</f>
        <v>0</v>
      </c>
      <c r="CQ97" s="7">
        <f>IF(CQ$5="",0,IF(CQ$5=1,$S97,CP407))</f>
        <v>0</v>
      </c>
      <c r="CR97" s="7">
        <f>IF(CR$5="",0,IF(CR$5=1,$S97,CQ407))</f>
        <v>0</v>
      </c>
      <c r="CS97" s="7">
        <f>IF(CS$5="",0,IF(CS$5=1,$S97,CR407))</f>
        <v>0</v>
      </c>
      <c r="CT97" s="7">
        <f>IF(CT$5="",0,IF(CT$5=1,$S97,CS407))</f>
        <v>0</v>
      </c>
    </row>
    <row r="98" spans="1:99" x14ac:dyDescent="0.3">
      <c r="A98" s="118">
        <f>ROW()</f>
        <v>98</v>
      </c>
      <c r="E98" s="41"/>
      <c r="F98" s="103" t="str">
        <f t="shared" si="194"/>
        <v>АКТИВЫ</v>
      </c>
      <c r="G98" s="6" t="str">
        <f>$G$408</f>
        <v>НДС по капзатратам к возмещению</v>
      </c>
      <c r="M98" s="6"/>
      <c r="R98" s="41"/>
      <c r="S98" s="119"/>
      <c r="V98" s="120"/>
      <c r="W98" s="9"/>
      <c r="Z98" s="7">
        <f>IF(Z$5="",0,IF(Z$5=1,$S98,Y408))</f>
        <v>0</v>
      </c>
      <c r="AA98" s="7">
        <f ca="1">IF(AA$5="",0,IF(AA$5=1,$S98,Z408))</f>
        <v>833333.33333333349</v>
      </c>
      <c r="AB98" s="7">
        <f ca="1">IF(AB$5="",0,IF(AB$5=1,$S98,AA408))</f>
        <v>3333333.3333333335</v>
      </c>
      <c r="AC98" s="7">
        <f ca="1">IF(AC$5="",0,IF(AC$5=1,$S98,AB408))</f>
        <v>5000000</v>
      </c>
      <c r="AD98" s="7">
        <f ca="1">IF(AD$5="",0,IF(AD$5=1,$S98,AC408))</f>
        <v>5000000</v>
      </c>
      <c r="AE98" s="7">
        <f ca="1">IF(AE$5="",0,IF(AE$5=1,$S98,AD408))</f>
        <v>5000000</v>
      </c>
      <c r="AF98" s="7">
        <f ca="1">IF(AF$5="",0,IF(AF$5=1,$S98,AE408))</f>
        <v>5000000</v>
      </c>
      <c r="AG98" s="7">
        <f ca="1">IF(AG$5="",0,IF(AG$5=1,$S98,AF408))</f>
        <v>5000000</v>
      </c>
      <c r="AH98" s="7">
        <f ca="1">IF(AH$5="",0,IF(AH$5=1,$S98,AG408))</f>
        <v>5000000</v>
      </c>
      <c r="AI98" s="7">
        <f ca="1">IF(AI$5="",0,IF(AI$5=1,$S98,AH408))</f>
        <v>5000000</v>
      </c>
      <c r="AJ98" s="7">
        <f ca="1">IF(AJ$5="",0,IF(AJ$5=1,$S98,AI408))</f>
        <v>5000000</v>
      </c>
      <c r="AK98" s="7">
        <f ca="1">IF(AK$5="",0,IF(AK$5=1,$S98,AJ408))</f>
        <v>5000000</v>
      </c>
      <c r="AL98" s="7">
        <f ca="1">IF(AL$5="",0,IF(AL$5=1,$S98,AK408))</f>
        <v>5000000</v>
      </c>
      <c r="AM98" s="7">
        <f ca="1">IF(AM$5="",0,IF(AM$5=1,$S98,AL408))</f>
        <v>5000000</v>
      </c>
      <c r="AN98" s="7">
        <f ca="1">IF(AN$5="",0,IF(AN$5=1,$S98,AM408))</f>
        <v>5000000</v>
      </c>
      <c r="AO98" s="7">
        <f ca="1">IF(AO$5="",0,IF(AO$5=1,$S98,AN408))</f>
        <v>5000000</v>
      </c>
      <c r="AP98" s="7">
        <f ca="1">IF(AP$5="",0,IF(AP$5=1,$S98,AO408))</f>
        <v>5833333.333333334</v>
      </c>
      <c r="AQ98" s="7">
        <f ca="1">IF(AQ$5="",0,IF(AQ$5=1,$S98,AP408))</f>
        <v>8333333.333333334</v>
      </c>
      <c r="AR98" s="7">
        <f ca="1">IF(AR$5="",0,IF(AR$5=1,$S98,AQ408))</f>
        <v>10000000</v>
      </c>
      <c r="AS98" s="7">
        <f ca="1">IF(AS$5="",0,IF(AS$5=1,$S98,AR408))</f>
        <v>10000000</v>
      </c>
      <c r="AT98" s="7">
        <f ca="1">IF(AT$5="",0,IF(AT$5=1,$S98,AS408))</f>
        <v>10000000</v>
      </c>
      <c r="AU98" s="7">
        <f ca="1">IF(AU$5="",0,IF(AU$5=1,$S98,AT408))</f>
        <v>10000000</v>
      </c>
      <c r="AV98" s="7">
        <f ca="1">IF(AV$5="",0,IF(AV$5=1,$S98,AU408))</f>
        <v>10833333.333333334</v>
      </c>
      <c r="AW98" s="7">
        <f ca="1">IF(AW$5="",0,IF(AW$5=1,$S98,AV408))</f>
        <v>13333333.333333334</v>
      </c>
      <c r="AX98" s="7">
        <f ca="1">IF(AX$5="",0,IF(AX$5=1,$S98,AW408))</f>
        <v>15000000</v>
      </c>
      <c r="AY98" s="7">
        <f ca="1">IF(AY$5="",0,IF(AY$5=1,$S98,AX408))</f>
        <v>15000000</v>
      </c>
      <c r="AZ98" s="7">
        <f ca="1">IF(AZ$5="",0,IF(AZ$5=1,$S98,AY408))</f>
        <v>15000000</v>
      </c>
      <c r="BA98" s="7">
        <f ca="1">IF(BA$5="",0,IF(BA$5=1,$S98,AZ408))</f>
        <v>15833333.333333334</v>
      </c>
      <c r="BB98" s="7">
        <f ca="1">IF(BB$5="",0,IF(BB$5=1,$S98,BA408))</f>
        <v>18333333.333333336</v>
      </c>
      <c r="BC98" s="7">
        <f ca="1">IF(BC$5="",0,IF(BC$5=1,$S98,BB408))</f>
        <v>20000000.000000004</v>
      </c>
      <c r="BD98" s="7">
        <f ca="1">IF(BD$5="",0,IF(BD$5=1,$S98,BC408))</f>
        <v>20000000.000000004</v>
      </c>
      <c r="BE98" s="7">
        <f ca="1">IF(BE$5="",0,IF(BE$5=1,$S98,BD408))</f>
        <v>20000000.000000004</v>
      </c>
      <c r="BF98" s="7">
        <f ca="1">IF(BF$5="",0,IF(BF$5=1,$S98,BE408))</f>
        <v>20000000.000000004</v>
      </c>
      <c r="BG98" s="7">
        <f ca="1">IF(BG$5="",0,IF(BG$5=1,$S98,BF408))</f>
        <v>20000000.000000004</v>
      </c>
      <c r="BH98" s="7">
        <f ca="1">IF(BH$5="",0,IF(BH$5=1,$S98,BG408))</f>
        <v>20000000.000000004</v>
      </c>
      <c r="BI98" s="7">
        <f ca="1">IF(BI$5="",0,IF(BI$5=1,$S98,BH408))</f>
        <v>20000000.000000004</v>
      </c>
      <c r="BJ98" s="7">
        <f ca="1">IF(BJ$5="",0,IF(BJ$5=1,$S98,BI408))</f>
        <v>20000000.000000004</v>
      </c>
      <c r="BK98" s="7">
        <f ca="1">IF(BK$5="",0,IF(BK$5=1,$S98,BJ408))</f>
        <v>20000000.000000004</v>
      </c>
      <c r="BL98" s="7">
        <f ca="1">IF(BL$5="",0,IF(BL$5=1,$S98,BK408))</f>
        <v>20000000.000000004</v>
      </c>
      <c r="BM98" s="7">
        <f ca="1">IF(BM$5="",0,IF(BM$5=1,$S98,BL408))</f>
        <v>20000000.000000004</v>
      </c>
      <c r="BN98" s="7">
        <f ca="1">IF(BN$5="",0,IF(BN$5=1,$S98,BM408))</f>
        <v>20000000.000000004</v>
      </c>
      <c r="BO98" s="7">
        <f ca="1">IF(BO$5="",0,IF(BO$5=1,$S98,BN408))</f>
        <v>20000000.000000004</v>
      </c>
      <c r="BP98" s="7">
        <f ca="1">IF(BP$5="",0,IF(BP$5=1,$S98,BO408))</f>
        <v>20000000.000000004</v>
      </c>
      <c r="BQ98" s="7">
        <f ca="1">IF(BQ$5="",0,IF(BQ$5=1,$S98,BP408))</f>
        <v>20000000.000000004</v>
      </c>
      <c r="BR98" s="7">
        <f ca="1">IF(BR$5="",0,IF(BR$5=1,$S98,BQ408))</f>
        <v>20000000.000000004</v>
      </c>
      <c r="BS98" s="7">
        <f ca="1">IF(BS$5="",0,IF(BS$5=1,$S98,BR408))</f>
        <v>20000000.000000004</v>
      </c>
      <c r="BT98" s="7">
        <f ca="1">IF(BT$5="",0,IF(BT$5=1,$S98,BS408))</f>
        <v>20000000.000000004</v>
      </c>
      <c r="BU98" s="7">
        <f ca="1">IF(BU$5="",0,IF(BU$5=1,$S98,BT408))</f>
        <v>20000000.000000004</v>
      </c>
      <c r="BV98" s="7">
        <f>IF(BV$5="",0,IF(BV$5=1,$S98,BU408))</f>
        <v>0</v>
      </c>
      <c r="BW98" s="7">
        <f>IF(BW$5="",0,IF(BW$5=1,$S98,BV408))</f>
        <v>0</v>
      </c>
      <c r="BX98" s="7">
        <f>IF(BX$5="",0,IF(BX$5=1,$S98,BW408))</f>
        <v>0</v>
      </c>
      <c r="BY98" s="7">
        <f>IF(BY$5="",0,IF(BY$5=1,$S98,BX408))</f>
        <v>0</v>
      </c>
      <c r="BZ98" s="7">
        <f>IF(BZ$5="",0,IF(BZ$5=1,$S98,BY408))</f>
        <v>0</v>
      </c>
      <c r="CA98" s="7">
        <f>IF(CA$5="",0,IF(CA$5=1,$S98,BZ408))</f>
        <v>0</v>
      </c>
      <c r="CB98" s="7">
        <f>IF(CB$5="",0,IF(CB$5=1,$S98,CA408))</f>
        <v>0</v>
      </c>
      <c r="CC98" s="7">
        <f>IF(CC$5="",0,IF(CC$5=1,$S98,CB408))</f>
        <v>0</v>
      </c>
      <c r="CD98" s="7">
        <f>IF(CD$5="",0,IF(CD$5=1,$S98,CC408))</f>
        <v>0</v>
      </c>
      <c r="CE98" s="7">
        <f>IF(CE$5="",0,IF(CE$5=1,$S98,CD408))</f>
        <v>0</v>
      </c>
      <c r="CF98" s="7">
        <f>IF(CF$5="",0,IF(CF$5=1,$S98,CE408))</f>
        <v>0</v>
      </c>
      <c r="CG98" s="7">
        <f>IF(CG$5="",0,IF(CG$5=1,$S98,CF408))</f>
        <v>0</v>
      </c>
      <c r="CH98" s="7">
        <f>IF(CH$5="",0,IF(CH$5=1,$S98,CG408))</f>
        <v>0</v>
      </c>
      <c r="CI98" s="7">
        <f>IF(CI$5="",0,IF(CI$5=1,$S98,CH408))</f>
        <v>0</v>
      </c>
      <c r="CJ98" s="7">
        <f>IF(CJ$5="",0,IF(CJ$5=1,$S98,CI408))</f>
        <v>0</v>
      </c>
      <c r="CK98" s="7">
        <f>IF(CK$5="",0,IF(CK$5=1,$S98,CJ408))</f>
        <v>0</v>
      </c>
      <c r="CL98" s="7">
        <f>IF(CL$5="",0,IF(CL$5=1,$S98,CK408))</f>
        <v>0</v>
      </c>
      <c r="CM98" s="7">
        <f>IF(CM$5="",0,IF(CM$5=1,$S98,CL408))</f>
        <v>0</v>
      </c>
      <c r="CN98" s="7">
        <f>IF(CN$5="",0,IF(CN$5=1,$S98,CM408))</f>
        <v>0</v>
      </c>
      <c r="CO98" s="7">
        <f>IF(CO$5="",0,IF(CO$5=1,$S98,CN408))</f>
        <v>0</v>
      </c>
      <c r="CP98" s="7">
        <f>IF(CP$5="",0,IF(CP$5=1,$S98,CO408))</f>
        <v>0</v>
      </c>
      <c r="CQ98" s="7">
        <f>IF(CQ$5="",0,IF(CQ$5=1,$S98,CP408))</f>
        <v>0</v>
      </c>
      <c r="CR98" s="7">
        <f>IF(CR$5="",0,IF(CR$5=1,$S98,CQ408))</f>
        <v>0</v>
      </c>
      <c r="CS98" s="7">
        <f>IF(CS$5="",0,IF(CS$5=1,$S98,CR408))</f>
        <v>0</v>
      </c>
      <c r="CT98" s="7">
        <f>IF(CT$5="",0,IF(CT$5=1,$S98,CS408))</f>
        <v>0</v>
      </c>
    </row>
    <row r="99" spans="1:99" x14ac:dyDescent="0.3">
      <c r="A99" s="11">
        <f>ROW()</f>
        <v>99</v>
      </c>
    </row>
    <row r="100" spans="1:99" x14ac:dyDescent="0.3">
      <c r="A100" s="11">
        <f>ROW()</f>
        <v>100</v>
      </c>
    </row>
    <row r="101" spans="1:99" s="2" customFormat="1" ht="4.95" customHeight="1" x14ac:dyDescent="0.25">
      <c r="A101" s="11">
        <f>ROW()</f>
        <v>101</v>
      </c>
      <c r="C101" s="142"/>
      <c r="E101" s="87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9"/>
      <c r="Q101" s="88"/>
      <c r="R101" s="87"/>
      <c r="S101" s="89"/>
      <c r="T101" s="88"/>
      <c r="U101" s="88"/>
      <c r="V101" s="90"/>
      <c r="W101" s="91"/>
      <c r="X101" s="88"/>
      <c r="Y101" s="88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8"/>
    </row>
    <row r="102" spans="1:99" x14ac:dyDescent="0.3">
      <c r="A102" s="11">
        <f>ROW()</f>
        <v>102</v>
      </c>
    </row>
    <row r="103" spans="1:99" x14ac:dyDescent="0.3">
      <c r="A103" s="11">
        <f>ROW()</f>
        <v>103</v>
      </c>
      <c r="F103" s="104" t="s">
        <v>95</v>
      </c>
    </row>
    <row r="104" spans="1:99" s="13" customFormat="1" x14ac:dyDescent="0.3">
      <c r="A104" s="12">
        <f>ROW()</f>
        <v>104</v>
      </c>
      <c r="B104" s="113"/>
      <c r="C104" s="142"/>
      <c r="E104" s="92"/>
      <c r="F104" s="13" t="s">
        <v>94</v>
      </c>
      <c r="M104" s="4" t="str">
        <f>Lists!$R$8</f>
        <v>руб.</v>
      </c>
      <c r="P104" s="10"/>
      <c r="R104" s="92"/>
      <c r="S104" s="10"/>
      <c r="V104" s="80"/>
      <c r="W104" s="10">
        <f ca="1">SUM(INDIRECT(ADDRESS(ROW(),SUMIFS($1:$1,$5:$5,1))):INDIRECT(ADDRESS(ROW(),SUMIFS($1:$1,$5:$5,MAX($5:$5)))))</f>
        <v>1000000</v>
      </c>
      <c r="Z104" s="114">
        <v>1000000</v>
      </c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</row>
    <row r="105" spans="1:99" x14ac:dyDescent="0.3">
      <c r="A105" s="11">
        <f>ROW()</f>
        <v>105</v>
      </c>
      <c r="F105" s="104" t="s">
        <v>147</v>
      </c>
    </row>
    <row r="106" spans="1:99" s="13" customFormat="1" x14ac:dyDescent="0.3">
      <c r="A106" s="12">
        <f>ROW()</f>
        <v>106</v>
      </c>
      <c r="B106" s="137"/>
      <c r="C106" s="142" t="str">
        <f>Lists!$N$10</f>
        <v>с ндс</v>
      </c>
      <c r="E106" s="92"/>
      <c r="F106" s="13" t="str">
        <f>BP!$F$211</f>
        <v>Капитальные затраты</v>
      </c>
      <c r="M106" s="4" t="str">
        <f>Lists!$R$8</f>
        <v>руб.</v>
      </c>
      <c r="P106" s="10"/>
      <c r="R106" s="92"/>
      <c r="S106" s="10"/>
      <c r="V106" s="80">
        <f ca="1">W106-SUMIFS(Potoki!$W:$W,Potoki!$F:$F,$F106,Potoki!$G:$G,"")</f>
        <v>0</v>
      </c>
      <c r="W106" s="10">
        <f ca="1">SUM(INDIRECT(ADDRESS(ROW(),SUMIFS($1:$1,$5:$5,1))):INDIRECT(ADDRESS(ROW(),SUMIFS($1:$1,$5:$5,MAX($5:$5)))))</f>
        <v>120000000</v>
      </c>
      <c r="Z106" s="10">
        <f ca="1">IF(Z$5="",0,SUMIFS(Potoki!Z:Z,Potoki!$F:$F,$F106,Potoki!$G:$G,IF($G106="","",$G106)))</f>
        <v>5000000</v>
      </c>
      <c r="AA106" s="10">
        <f ca="1">IF(AA$5="",0,SUMIFS(Potoki!AA:AA,Potoki!$F:$F,$F106,Potoki!$G:$G,IF($G106="","",$G106)))</f>
        <v>15000000</v>
      </c>
      <c r="AB106" s="10">
        <f ca="1">IF(AB$5="",0,SUMIFS(Potoki!AB:AB,Potoki!$F:$F,$F106,Potoki!$G:$G,IF($G106="","",$G106)))</f>
        <v>10000000</v>
      </c>
      <c r="AC106" s="10">
        <f ca="1">IF(AC$5="",0,SUMIFS(Potoki!AC:AC,Potoki!$F:$F,$F106,Potoki!$G:$G,IF($G106="","",$G106)))</f>
        <v>0</v>
      </c>
      <c r="AD106" s="10">
        <f ca="1">IF(AD$5="",0,SUMIFS(Potoki!AD:AD,Potoki!$F:$F,$F106,Potoki!$G:$G,IF($G106="","",$G106)))</f>
        <v>0</v>
      </c>
      <c r="AE106" s="10">
        <f ca="1">IF(AE$5="",0,SUMIFS(Potoki!AE:AE,Potoki!$F:$F,$F106,Potoki!$G:$G,IF($G106="","",$G106)))</f>
        <v>0</v>
      </c>
      <c r="AF106" s="10">
        <f ca="1">IF(AF$5="",0,SUMIFS(Potoki!AF:AF,Potoki!$F:$F,$F106,Potoki!$G:$G,IF($G106="","",$G106)))</f>
        <v>0</v>
      </c>
      <c r="AG106" s="10">
        <f ca="1">IF(AG$5="",0,SUMIFS(Potoki!AG:AG,Potoki!$F:$F,$F106,Potoki!$G:$G,IF($G106="","",$G106)))</f>
        <v>0</v>
      </c>
      <c r="AH106" s="10">
        <f ca="1">IF(AH$5="",0,SUMIFS(Potoki!AH:AH,Potoki!$F:$F,$F106,Potoki!$G:$G,IF($G106="","",$G106)))</f>
        <v>0</v>
      </c>
      <c r="AI106" s="10">
        <f ca="1">IF(AI$5="",0,SUMIFS(Potoki!AI:AI,Potoki!$F:$F,$F106,Potoki!$G:$G,IF($G106="","",$G106)))</f>
        <v>0</v>
      </c>
      <c r="AJ106" s="10">
        <f ca="1">IF(AJ$5="",0,SUMIFS(Potoki!AJ:AJ,Potoki!$F:$F,$F106,Potoki!$G:$G,IF($G106="","",$G106)))</f>
        <v>0</v>
      </c>
      <c r="AK106" s="10">
        <f ca="1">IF(AK$5="",0,SUMIFS(Potoki!AK:AK,Potoki!$F:$F,$F106,Potoki!$G:$G,IF($G106="","",$G106)))</f>
        <v>0</v>
      </c>
      <c r="AL106" s="10">
        <f ca="1">IF(AL$5="",0,SUMIFS(Potoki!AL:AL,Potoki!$F:$F,$F106,Potoki!$G:$G,IF($G106="","",$G106)))</f>
        <v>0</v>
      </c>
      <c r="AM106" s="10">
        <f ca="1">IF(AM$5="",0,SUMIFS(Potoki!AM:AM,Potoki!$F:$F,$F106,Potoki!$G:$G,IF($G106="","",$G106)))</f>
        <v>0</v>
      </c>
      <c r="AN106" s="10">
        <f ca="1">IF(AN$5="",0,SUMIFS(Potoki!AN:AN,Potoki!$F:$F,$F106,Potoki!$G:$G,IF($G106="","",$G106)))</f>
        <v>0</v>
      </c>
      <c r="AO106" s="10">
        <f ca="1">IF(AO$5="",0,SUMIFS(Potoki!AO:AO,Potoki!$F:$F,$F106,Potoki!$G:$G,IF($G106="","",$G106)))</f>
        <v>5000000</v>
      </c>
      <c r="AP106" s="10">
        <f ca="1">IF(AP$5="",0,SUMIFS(Potoki!AP:AP,Potoki!$F:$F,$F106,Potoki!$G:$G,IF($G106="","",$G106)))</f>
        <v>15000000</v>
      </c>
      <c r="AQ106" s="10">
        <f ca="1">IF(AQ$5="",0,SUMIFS(Potoki!AQ:AQ,Potoki!$F:$F,$F106,Potoki!$G:$G,IF($G106="","",$G106)))</f>
        <v>10000000</v>
      </c>
      <c r="AR106" s="10">
        <f ca="1">IF(AR$5="",0,SUMIFS(Potoki!AR:AR,Potoki!$F:$F,$F106,Potoki!$G:$G,IF($G106="","",$G106)))</f>
        <v>0</v>
      </c>
      <c r="AS106" s="10">
        <f ca="1">IF(AS$5="",0,SUMIFS(Potoki!AS:AS,Potoki!$F:$F,$F106,Potoki!$G:$G,IF($G106="","",$G106)))</f>
        <v>0</v>
      </c>
      <c r="AT106" s="10">
        <f ca="1">IF(AT$5="",0,SUMIFS(Potoki!AT:AT,Potoki!$F:$F,$F106,Potoki!$G:$G,IF($G106="","",$G106)))</f>
        <v>0</v>
      </c>
      <c r="AU106" s="10">
        <f ca="1">IF(AU$5="",0,SUMIFS(Potoki!AU:AU,Potoki!$F:$F,$F106,Potoki!$G:$G,IF($G106="","",$G106)))</f>
        <v>5000000</v>
      </c>
      <c r="AV106" s="10">
        <f ca="1">IF(AV$5="",0,SUMIFS(Potoki!AV:AV,Potoki!$F:$F,$F106,Potoki!$G:$G,IF($G106="","",$G106)))</f>
        <v>15000000</v>
      </c>
      <c r="AW106" s="10">
        <f ca="1">IF(AW$5="",0,SUMIFS(Potoki!AW:AW,Potoki!$F:$F,$F106,Potoki!$G:$G,IF($G106="","",$G106)))</f>
        <v>10000000</v>
      </c>
      <c r="AX106" s="10">
        <f ca="1">IF(AX$5="",0,SUMIFS(Potoki!AX:AX,Potoki!$F:$F,$F106,Potoki!$G:$G,IF($G106="","",$G106)))</f>
        <v>0</v>
      </c>
      <c r="AY106" s="10">
        <f ca="1">IF(AY$5="",0,SUMIFS(Potoki!AY:AY,Potoki!$F:$F,$F106,Potoki!$G:$G,IF($G106="","",$G106)))</f>
        <v>0</v>
      </c>
      <c r="AZ106" s="10">
        <f ca="1">IF(AZ$5="",0,SUMIFS(Potoki!AZ:AZ,Potoki!$F:$F,$F106,Potoki!$G:$G,IF($G106="","",$G106)))</f>
        <v>5000000</v>
      </c>
      <c r="BA106" s="10">
        <f ca="1">IF(BA$5="",0,SUMIFS(Potoki!BA:BA,Potoki!$F:$F,$F106,Potoki!$G:$G,IF($G106="","",$G106)))</f>
        <v>15000000</v>
      </c>
      <c r="BB106" s="10">
        <f ca="1">IF(BB$5="",0,SUMIFS(Potoki!BB:BB,Potoki!$F:$F,$F106,Potoki!$G:$G,IF($G106="","",$G106)))</f>
        <v>10000000</v>
      </c>
      <c r="BC106" s="10">
        <f ca="1">IF(BC$5="",0,SUMIFS(Potoki!BC:BC,Potoki!$F:$F,$F106,Potoki!$G:$G,IF($G106="","",$G106)))</f>
        <v>0</v>
      </c>
      <c r="BD106" s="10">
        <f ca="1">IF(BD$5="",0,SUMIFS(Potoki!BD:BD,Potoki!$F:$F,$F106,Potoki!$G:$G,IF($G106="","",$G106)))</f>
        <v>0</v>
      </c>
      <c r="BE106" s="10">
        <f ca="1">IF(BE$5="",0,SUMIFS(Potoki!BE:BE,Potoki!$F:$F,$F106,Potoki!$G:$G,IF($G106="","",$G106)))</f>
        <v>0</v>
      </c>
      <c r="BF106" s="10">
        <f ca="1">IF(BF$5="",0,SUMIFS(Potoki!BF:BF,Potoki!$F:$F,$F106,Potoki!$G:$G,IF($G106="","",$G106)))</f>
        <v>0</v>
      </c>
      <c r="BG106" s="10">
        <f ca="1">IF(BG$5="",0,SUMIFS(Potoki!BG:BG,Potoki!$F:$F,$F106,Potoki!$G:$G,IF($G106="","",$G106)))</f>
        <v>0</v>
      </c>
      <c r="BH106" s="10">
        <f ca="1">IF(BH$5="",0,SUMIFS(Potoki!BH:BH,Potoki!$F:$F,$F106,Potoki!$G:$G,IF($G106="","",$G106)))</f>
        <v>0</v>
      </c>
      <c r="BI106" s="10">
        <f ca="1">IF(BI$5="",0,SUMIFS(Potoki!BI:BI,Potoki!$F:$F,$F106,Potoki!$G:$G,IF($G106="","",$G106)))</f>
        <v>0</v>
      </c>
      <c r="BJ106" s="10">
        <f ca="1">IF(BJ$5="",0,SUMIFS(Potoki!BJ:BJ,Potoki!$F:$F,$F106,Potoki!$G:$G,IF($G106="","",$G106)))</f>
        <v>0</v>
      </c>
      <c r="BK106" s="10">
        <f ca="1">IF(BK$5="",0,SUMIFS(Potoki!BK:BK,Potoki!$F:$F,$F106,Potoki!$G:$G,IF($G106="","",$G106)))</f>
        <v>0</v>
      </c>
      <c r="BL106" s="10">
        <f ca="1">IF(BL$5="",0,SUMIFS(Potoki!BL:BL,Potoki!$F:$F,$F106,Potoki!$G:$G,IF($G106="","",$G106)))</f>
        <v>0</v>
      </c>
      <c r="BM106" s="10">
        <f ca="1">IF(BM$5="",0,SUMIFS(Potoki!BM:BM,Potoki!$F:$F,$F106,Potoki!$G:$G,IF($G106="","",$G106)))</f>
        <v>0</v>
      </c>
      <c r="BN106" s="10">
        <f ca="1">IF(BN$5="",0,SUMIFS(Potoki!BN:BN,Potoki!$F:$F,$F106,Potoki!$G:$G,IF($G106="","",$G106)))</f>
        <v>0</v>
      </c>
      <c r="BO106" s="10">
        <f ca="1">IF(BO$5="",0,SUMIFS(Potoki!BO:BO,Potoki!$F:$F,$F106,Potoki!$G:$G,IF($G106="","",$G106)))</f>
        <v>0</v>
      </c>
      <c r="BP106" s="10">
        <f ca="1">IF(BP$5="",0,SUMIFS(Potoki!BP:BP,Potoki!$F:$F,$F106,Potoki!$G:$G,IF($G106="","",$G106)))</f>
        <v>0</v>
      </c>
      <c r="BQ106" s="10">
        <f ca="1">IF(BQ$5="",0,SUMIFS(Potoki!BQ:BQ,Potoki!$F:$F,$F106,Potoki!$G:$G,IF($G106="","",$G106)))</f>
        <v>0</v>
      </c>
      <c r="BR106" s="10">
        <f ca="1">IF(BR$5="",0,SUMIFS(Potoki!BR:BR,Potoki!$F:$F,$F106,Potoki!$G:$G,IF($G106="","",$G106)))</f>
        <v>0</v>
      </c>
      <c r="BS106" s="10">
        <f ca="1">IF(BS$5="",0,SUMIFS(Potoki!BS:BS,Potoki!$F:$F,$F106,Potoki!$G:$G,IF($G106="","",$G106)))</f>
        <v>0</v>
      </c>
      <c r="BT106" s="10">
        <f ca="1">IF(BT$5="",0,SUMIFS(Potoki!BT:BT,Potoki!$F:$F,$F106,Potoki!$G:$G,IF($G106="","",$G106)))</f>
        <v>0</v>
      </c>
      <c r="BU106" s="10">
        <f ca="1">IF(BU$5="",0,SUMIFS(Potoki!BU:BU,Potoki!$F:$F,$F106,Potoki!$G:$G,IF($G106="","",$G106)))</f>
        <v>0</v>
      </c>
      <c r="BV106" s="10">
        <f>IF(BV$5="",0,SUMIFS(Potoki!BV:BV,Potoki!$F:$F,$F106,Potoki!$G:$G,IF($G106="","",$G106)))</f>
        <v>0</v>
      </c>
      <c r="BW106" s="10">
        <f>IF(BW$5="",0,SUMIFS(Potoki!BW:BW,Potoki!$F:$F,$F106,Potoki!$G:$G,IF($G106="","",$G106)))</f>
        <v>0</v>
      </c>
      <c r="BX106" s="10">
        <f>IF(BX$5="",0,SUMIFS(Potoki!BX:BX,Potoki!$F:$F,$F106,Potoki!$G:$G,IF($G106="","",$G106)))</f>
        <v>0</v>
      </c>
      <c r="BY106" s="10">
        <f>IF(BY$5="",0,SUMIFS(Potoki!BY:BY,Potoki!$F:$F,$F106,Potoki!$G:$G,IF($G106="","",$G106)))</f>
        <v>0</v>
      </c>
      <c r="BZ106" s="10">
        <f>IF(BZ$5="",0,SUMIFS(Potoki!BZ:BZ,Potoki!$F:$F,$F106,Potoki!$G:$G,IF($G106="","",$G106)))</f>
        <v>0</v>
      </c>
      <c r="CA106" s="10">
        <f>IF(CA$5="",0,SUMIFS(Potoki!CA:CA,Potoki!$F:$F,$F106,Potoki!$G:$G,IF($G106="","",$G106)))</f>
        <v>0</v>
      </c>
      <c r="CB106" s="10">
        <f>IF(CB$5="",0,SUMIFS(Potoki!CB:CB,Potoki!$F:$F,$F106,Potoki!$G:$G,IF($G106="","",$G106)))</f>
        <v>0</v>
      </c>
      <c r="CC106" s="10">
        <f>IF(CC$5="",0,SUMIFS(Potoki!CC:CC,Potoki!$F:$F,$F106,Potoki!$G:$G,IF($G106="","",$G106)))</f>
        <v>0</v>
      </c>
      <c r="CD106" s="10">
        <f>IF(CD$5="",0,SUMIFS(Potoki!CD:CD,Potoki!$F:$F,$F106,Potoki!$G:$G,IF($G106="","",$G106)))</f>
        <v>0</v>
      </c>
      <c r="CE106" s="10">
        <f>IF(CE$5="",0,SUMIFS(Potoki!CE:CE,Potoki!$F:$F,$F106,Potoki!$G:$G,IF($G106="","",$G106)))</f>
        <v>0</v>
      </c>
      <c r="CF106" s="10">
        <f>IF(CF$5="",0,SUMIFS(Potoki!CF:CF,Potoki!$F:$F,$F106,Potoki!$G:$G,IF($G106="","",$G106)))</f>
        <v>0</v>
      </c>
      <c r="CG106" s="10">
        <f>IF(CG$5="",0,SUMIFS(Potoki!CG:CG,Potoki!$F:$F,$F106,Potoki!$G:$G,IF($G106="","",$G106)))</f>
        <v>0</v>
      </c>
      <c r="CH106" s="10">
        <f>IF(CH$5="",0,SUMIFS(Potoki!CH:CH,Potoki!$F:$F,$F106,Potoki!$G:$G,IF($G106="","",$G106)))</f>
        <v>0</v>
      </c>
      <c r="CI106" s="10">
        <f>IF(CI$5="",0,SUMIFS(Potoki!CI:CI,Potoki!$F:$F,$F106,Potoki!$G:$G,IF($G106="","",$G106)))</f>
        <v>0</v>
      </c>
      <c r="CJ106" s="10">
        <f>IF(CJ$5="",0,SUMIFS(Potoki!CJ:CJ,Potoki!$F:$F,$F106,Potoki!$G:$G,IF($G106="","",$G106)))</f>
        <v>0</v>
      </c>
      <c r="CK106" s="10">
        <f>IF(CK$5="",0,SUMIFS(Potoki!CK:CK,Potoki!$F:$F,$F106,Potoki!$G:$G,IF($G106="","",$G106)))</f>
        <v>0</v>
      </c>
      <c r="CL106" s="10">
        <f>IF(CL$5="",0,SUMIFS(Potoki!CL:CL,Potoki!$F:$F,$F106,Potoki!$G:$G,IF($G106="","",$G106)))</f>
        <v>0</v>
      </c>
      <c r="CM106" s="10">
        <f>IF(CM$5="",0,SUMIFS(Potoki!CM:CM,Potoki!$F:$F,$F106,Potoki!$G:$G,IF($G106="","",$G106)))</f>
        <v>0</v>
      </c>
      <c r="CN106" s="10">
        <f>IF(CN$5="",0,SUMIFS(Potoki!CN:CN,Potoki!$F:$F,$F106,Potoki!$G:$G,IF($G106="","",$G106)))</f>
        <v>0</v>
      </c>
      <c r="CO106" s="10">
        <f>IF(CO$5="",0,SUMIFS(Potoki!CO:CO,Potoki!$F:$F,$F106,Potoki!$G:$G,IF($G106="","",$G106)))</f>
        <v>0</v>
      </c>
      <c r="CP106" s="10">
        <f>IF(CP$5="",0,SUMIFS(Potoki!CP:CP,Potoki!$F:$F,$F106,Potoki!$G:$G,IF($G106="","",$G106)))</f>
        <v>0</v>
      </c>
      <c r="CQ106" s="10">
        <f>IF(CQ$5="",0,SUMIFS(Potoki!CQ:CQ,Potoki!$F:$F,$F106,Potoki!$G:$G,IF($G106="","",$G106)))</f>
        <v>0</v>
      </c>
      <c r="CR106" s="10">
        <f>IF(CR$5="",0,SUMIFS(Potoki!CR:CR,Potoki!$F:$F,$F106,Potoki!$G:$G,IF($G106="","",$G106)))</f>
        <v>0</v>
      </c>
      <c r="CS106" s="10">
        <f>IF(CS$5="",0,SUMIFS(Potoki!CS:CS,Potoki!$F:$F,$F106,Potoki!$G:$G,IF($G106="","",$G106)))</f>
        <v>0</v>
      </c>
      <c r="CT106" s="10">
        <f>IF(CT$5="",0,SUMIFS(Potoki!CT:CT,Potoki!$F:$F,$F106,Potoki!$G:$G,IF($G106="","",$G106)))</f>
        <v>0</v>
      </c>
    </row>
    <row r="107" spans="1:99" s="13" customFormat="1" x14ac:dyDescent="0.3">
      <c r="A107" s="12">
        <f>ROW()</f>
        <v>107</v>
      </c>
      <c r="B107" s="137"/>
      <c r="C107" s="142"/>
      <c r="E107" s="92"/>
      <c r="F107" s="13" t="str">
        <f>BP!$F$213</f>
        <v>Ввод в эксплуатацию</v>
      </c>
      <c r="M107" s="4" t="str">
        <f>Lists!$R$8</f>
        <v>руб.</v>
      </c>
      <c r="P107" s="10"/>
      <c r="R107" s="92"/>
      <c r="S107" s="10"/>
      <c r="V107" s="80">
        <f ca="1">W107-SUMIFS(Potoki!$W:$W,Potoki!$F:$F,$F107,Potoki!$G:$G,"")</f>
        <v>0</v>
      </c>
      <c r="W107" s="10">
        <f ca="1">SUM(INDIRECT(ADDRESS(ROW(),SUMIFS($1:$1,$5:$5,1))):INDIRECT(ADDRESS(ROW(),SUMIFS($1:$1,$5:$5,MAX($5:$5)))))</f>
        <v>120000000</v>
      </c>
      <c r="Z107" s="10">
        <f ca="1">IF(Z$5="",0,SUMIFS(Potoki!Z:Z,Potoki!$F:$F,$F107,Potoki!$G:$G,IF($G107="","",$G107)))</f>
        <v>0</v>
      </c>
      <c r="AA107" s="10">
        <f ca="1">IF(AA$5="",0,SUMIFS(Potoki!AA:AA,Potoki!$F:$F,$F107,Potoki!$G:$G,IF($G107="","",$G107)))</f>
        <v>0</v>
      </c>
      <c r="AB107" s="10">
        <f ca="1">IF(AB$5="",0,SUMIFS(Potoki!AB:AB,Potoki!$F:$F,$F107,Potoki!$G:$G,IF($G107="","",$G107)))</f>
        <v>30000000</v>
      </c>
      <c r="AC107" s="10">
        <f ca="1">IF(AC$5="",0,SUMIFS(Potoki!AC:AC,Potoki!$F:$F,$F107,Potoki!$G:$G,IF($G107="","",$G107)))</f>
        <v>0</v>
      </c>
      <c r="AD107" s="10">
        <f ca="1">IF(AD$5="",0,SUMIFS(Potoki!AD:AD,Potoki!$F:$F,$F107,Potoki!$G:$G,IF($G107="","",$G107)))</f>
        <v>0</v>
      </c>
      <c r="AE107" s="10">
        <f ca="1">IF(AE$5="",0,SUMIFS(Potoki!AE:AE,Potoki!$F:$F,$F107,Potoki!$G:$G,IF($G107="","",$G107)))</f>
        <v>0</v>
      </c>
      <c r="AF107" s="10">
        <f ca="1">IF(AF$5="",0,SUMIFS(Potoki!AF:AF,Potoki!$F:$F,$F107,Potoki!$G:$G,IF($G107="","",$G107)))</f>
        <v>0</v>
      </c>
      <c r="AG107" s="10">
        <f ca="1">IF(AG$5="",0,SUMIFS(Potoki!AG:AG,Potoki!$F:$F,$F107,Potoki!$G:$G,IF($G107="","",$G107)))</f>
        <v>0</v>
      </c>
      <c r="AH107" s="10">
        <f ca="1">IF(AH$5="",0,SUMIFS(Potoki!AH:AH,Potoki!$F:$F,$F107,Potoki!$G:$G,IF($G107="","",$G107)))</f>
        <v>0</v>
      </c>
      <c r="AI107" s="10">
        <f ca="1">IF(AI$5="",0,SUMIFS(Potoki!AI:AI,Potoki!$F:$F,$F107,Potoki!$G:$G,IF($G107="","",$G107)))</f>
        <v>0</v>
      </c>
      <c r="AJ107" s="10">
        <f ca="1">IF(AJ$5="",0,SUMIFS(Potoki!AJ:AJ,Potoki!$F:$F,$F107,Potoki!$G:$G,IF($G107="","",$G107)))</f>
        <v>0</v>
      </c>
      <c r="AK107" s="10">
        <f ca="1">IF(AK$5="",0,SUMIFS(Potoki!AK:AK,Potoki!$F:$F,$F107,Potoki!$G:$G,IF($G107="","",$G107)))</f>
        <v>0</v>
      </c>
      <c r="AL107" s="10">
        <f ca="1">IF(AL$5="",0,SUMIFS(Potoki!AL:AL,Potoki!$F:$F,$F107,Potoki!$G:$G,IF($G107="","",$G107)))</f>
        <v>0</v>
      </c>
      <c r="AM107" s="10">
        <f ca="1">IF(AM$5="",0,SUMIFS(Potoki!AM:AM,Potoki!$F:$F,$F107,Potoki!$G:$G,IF($G107="","",$G107)))</f>
        <v>0</v>
      </c>
      <c r="AN107" s="10">
        <f ca="1">IF(AN$5="",0,SUMIFS(Potoki!AN:AN,Potoki!$F:$F,$F107,Potoki!$G:$G,IF($G107="","",$G107)))</f>
        <v>0</v>
      </c>
      <c r="AO107" s="10">
        <f ca="1">IF(AO$5="",0,SUMIFS(Potoki!AO:AO,Potoki!$F:$F,$F107,Potoki!$G:$G,IF($G107="","",$G107)))</f>
        <v>0</v>
      </c>
      <c r="AP107" s="10">
        <f ca="1">IF(AP$5="",0,SUMIFS(Potoki!AP:AP,Potoki!$F:$F,$F107,Potoki!$G:$G,IF($G107="","",$G107)))</f>
        <v>0</v>
      </c>
      <c r="AQ107" s="10">
        <f ca="1">IF(AQ$5="",0,SUMIFS(Potoki!AQ:AQ,Potoki!$F:$F,$F107,Potoki!$G:$G,IF($G107="","",$G107)))</f>
        <v>30000000</v>
      </c>
      <c r="AR107" s="10">
        <f ca="1">IF(AR$5="",0,SUMIFS(Potoki!AR:AR,Potoki!$F:$F,$F107,Potoki!$G:$G,IF($G107="","",$G107)))</f>
        <v>0</v>
      </c>
      <c r="AS107" s="10">
        <f ca="1">IF(AS$5="",0,SUMIFS(Potoki!AS:AS,Potoki!$F:$F,$F107,Potoki!$G:$G,IF($G107="","",$G107)))</f>
        <v>0</v>
      </c>
      <c r="AT107" s="10">
        <f ca="1">IF(AT$5="",0,SUMIFS(Potoki!AT:AT,Potoki!$F:$F,$F107,Potoki!$G:$G,IF($G107="","",$G107)))</f>
        <v>0</v>
      </c>
      <c r="AU107" s="10">
        <f ca="1">IF(AU$5="",0,SUMIFS(Potoki!AU:AU,Potoki!$F:$F,$F107,Potoki!$G:$G,IF($G107="","",$G107)))</f>
        <v>0</v>
      </c>
      <c r="AV107" s="10">
        <f ca="1">IF(AV$5="",0,SUMIFS(Potoki!AV:AV,Potoki!$F:$F,$F107,Potoki!$G:$G,IF($G107="","",$G107)))</f>
        <v>0</v>
      </c>
      <c r="AW107" s="10">
        <f ca="1">IF(AW$5="",0,SUMIFS(Potoki!AW:AW,Potoki!$F:$F,$F107,Potoki!$G:$G,IF($G107="","",$G107)))</f>
        <v>30000000</v>
      </c>
      <c r="AX107" s="10">
        <f ca="1">IF(AX$5="",0,SUMIFS(Potoki!AX:AX,Potoki!$F:$F,$F107,Potoki!$G:$G,IF($G107="","",$G107)))</f>
        <v>0</v>
      </c>
      <c r="AY107" s="10">
        <f ca="1">IF(AY$5="",0,SUMIFS(Potoki!AY:AY,Potoki!$F:$F,$F107,Potoki!$G:$G,IF($G107="","",$G107)))</f>
        <v>0</v>
      </c>
      <c r="AZ107" s="10">
        <f ca="1">IF(AZ$5="",0,SUMIFS(Potoki!AZ:AZ,Potoki!$F:$F,$F107,Potoki!$G:$G,IF($G107="","",$G107)))</f>
        <v>0</v>
      </c>
      <c r="BA107" s="10">
        <f ca="1">IF(BA$5="",0,SUMIFS(Potoki!BA:BA,Potoki!$F:$F,$F107,Potoki!$G:$G,IF($G107="","",$G107)))</f>
        <v>0</v>
      </c>
      <c r="BB107" s="10">
        <f ca="1">IF(BB$5="",0,SUMIFS(Potoki!BB:BB,Potoki!$F:$F,$F107,Potoki!$G:$G,IF($G107="","",$G107)))</f>
        <v>30000000</v>
      </c>
      <c r="BC107" s="10">
        <f ca="1">IF(BC$5="",0,SUMIFS(Potoki!BC:BC,Potoki!$F:$F,$F107,Potoki!$G:$G,IF($G107="","",$G107)))</f>
        <v>0</v>
      </c>
      <c r="BD107" s="10">
        <f ca="1">IF(BD$5="",0,SUMIFS(Potoki!BD:BD,Potoki!$F:$F,$F107,Potoki!$G:$G,IF($G107="","",$G107)))</f>
        <v>0</v>
      </c>
      <c r="BE107" s="10">
        <f ca="1">IF(BE$5="",0,SUMIFS(Potoki!BE:BE,Potoki!$F:$F,$F107,Potoki!$G:$G,IF($G107="","",$G107)))</f>
        <v>0</v>
      </c>
      <c r="BF107" s="10">
        <f ca="1">IF(BF$5="",0,SUMIFS(Potoki!BF:BF,Potoki!$F:$F,$F107,Potoki!$G:$G,IF($G107="","",$G107)))</f>
        <v>0</v>
      </c>
      <c r="BG107" s="10">
        <f ca="1">IF(BG$5="",0,SUMIFS(Potoki!BG:BG,Potoki!$F:$F,$F107,Potoki!$G:$G,IF($G107="","",$G107)))</f>
        <v>0</v>
      </c>
      <c r="BH107" s="10">
        <f ca="1">IF(BH$5="",0,SUMIFS(Potoki!BH:BH,Potoki!$F:$F,$F107,Potoki!$G:$G,IF($G107="","",$G107)))</f>
        <v>0</v>
      </c>
      <c r="BI107" s="10">
        <f ca="1">IF(BI$5="",0,SUMIFS(Potoki!BI:BI,Potoki!$F:$F,$F107,Potoki!$G:$G,IF($G107="","",$G107)))</f>
        <v>0</v>
      </c>
      <c r="BJ107" s="10">
        <f ca="1">IF(BJ$5="",0,SUMIFS(Potoki!BJ:BJ,Potoki!$F:$F,$F107,Potoki!$G:$G,IF($G107="","",$G107)))</f>
        <v>0</v>
      </c>
      <c r="BK107" s="10">
        <f ca="1">IF(BK$5="",0,SUMIFS(Potoki!BK:BK,Potoki!$F:$F,$F107,Potoki!$G:$G,IF($G107="","",$G107)))</f>
        <v>0</v>
      </c>
      <c r="BL107" s="10">
        <f ca="1">IF(BL$5="",0,SUMIFS(Potoki!BL:BL,Potoki!$F:$F,$F107,Potoki!$G:$G,IF($G107="","",$G107)))</f>
        <v>0</v>
      </c>
      <c r="BM107" s="10">
        <f ca="1">IF(BM$5="",0,SUMIFS(Potoki!BM:BM,Potoki!$F:$F,$F107,Potoki!$G:$G,IF($G107="","",$G107)))</f>
        <v>0</v>
      </c>
      <c r="BN107" s="10">
        <f ca="1">IF(BN$5="",0,SUMIFS(Potoki!BN:BN,Potoki!$F:$F,$F107,Potoki!$G:$G,IF($G107="","",$G107)))</f>
        <v>0</v>
      </c>
      <c r="BO107" s="10">
        <f ca="1">IF(BO$5="",0,SUMIFS(Potoki!BO:BO,Potoki!$F:$F,$F107,Potoki!$G:$G,IF($G107="","",$G107)))</f>
        <v>0</v>
      </c>
      <c r="BP107" s="10">
        <f ca="1">IF(BP$5="",0,SUMIFS(Potoki!BP:BP,Potoki!$F:$F,$F107,Potoki!$G:$G,IF($G107="","",$G107)))</f>
        <v>0</v>
      </c>
      <c r="BQ107" s="10">
        <f ca="1">IF(BQ$5="",0,SUMIFS(Potoki!BQ:BQ,Potoki!$F:$F,$F107,Potoki!$G:$G,IF($G107="","",$G107)))</f>
        <v>0</v>
      </c>
      <c r="BR107" s="10">
        <f ca="1">IF(BR$5="",0,SUMIFS(Potoki!BR:BR,Potoki!$F:$F,$F107,Potoki!$G:$G,IF($G107="","",$G107)))</f>
        <v>0</v>
      </c>
      <c r="BS107" s="10">
        <f ca="1">IF(BS$5="",0,SUMIFS(Potoki!BS:BS,Potoki!$F:$F,$F107,Potoki!$G:$G,IF($G107="","",$G107)))</f>
        <v>0</v>
      </c>
      <c r="BT107" s="10">
        <f ca="1">IF(BT$5="",0,SUMIFS(Potoki!BT:BT,Potoki!$F:$F,$F107,Potoki!$G:$G,IF($G107="","",$G107)))</f>
        <v>0</v>
      </c>
      <c r="BU107" s="10">
        <f ca="1">IF(BU$5="",0,SUMIFS(Potoki!BU:BU,Potoki!$F:$F,$F107,Potoki!$G:$G,IF($G107="","",$G107)))</f>
        <v>0</v>
      </c>
      <c r="BV107" s="10">
        <f>IF(BV$5="",0,SUMIFS(Potoki!BV:BV,Potoki!$F:$F,$F107,Potoki!$G:$G,IF($G107="","",$G107)))</f>
        <v>0</v>
      </c>
      <c r="BW107" s="10">
        <f>IF(BW$5="",0,SUMIFS(Potoki!BW:BW,Potoki!$F:$F,$F107,Potoki!$G:$G,IF($G107="","",$G107)))</f>
        <v>0</v>
      </c>
      <c r="BX107" s="10">
        <f>IF(BX$5="",0,SUMIFS(Potoki!BX:BX,Potoki!$F:$F,$F107,Potoki!$G:$G,IF($G107="","",$G107)))</f>
        <v>0</v>
      </c>
      <c r="BY107" s="10">
        <f>IF(BY$5="",0,SUMIFS(Potoki!BY:BY,Potoki!$F:$F,$F107,Potoki!$G:$G,IF($G107="","",$G107)))</f>
        <v>0</v>
      </c>
      <c r="BZ107" s="10">
        <f>IF(BZ$5="",0,SUMIFS(Potoki!BZ:BZ,Potoki!$F:$F,$F107,Potoki!$G:$G,IF($G107="","",$G107)))</f>
        <v>0</v>
      </c>
      <c r="CA107" s="10">
        <f>IF(CA$5="",0,SUMIFS(Potoki!CA:CA,Potoki!$F:$F,$F107,Potoki!$G:$G,IF($G107="","",$G107)))</f>
        <v>0</v>
      </c>
      <c r="CB107" s="10">
        <f>IF(CB$5="",0,SUMIFS(Potoki!CB:CB,Potoki!$F:$F,$F107,Potoki!$G:$G,IF($G107="","",$G107)))</f>
        <v>0</v>
      </c>
      <c r="CC107" s="10">
        <f>IF(CC$5="",0,SUMIFS(Potoki!CC:CC,Potoki!$F:$F,$F107,Potoki!$G:$G,IF($G107="","",$G107)))</f>
        <v>0</v>
      </c>
      <c r="CD107" s="10">
        <f>IF(CD$5="",0,SUMIFS(Potoki!CD:CD,Potoki!$F:$F,$F107,Potoki!$G:$G,IF($G107="","",$G107)))</f>
        <v>0</v>
      </c>
      <c r="CE107" s="10">
        <f>IF(CE$5="",0,SUMIFS(Potoki!CE:CE,Potoki!$F:$F,$F107,Potoki!$G:$G,IF($G107="","",$G107)))</f>
        <v>0</v>
      </c>
      <c r="CF107" s="10">
        <f>IF(CF$5="",0,SUMIFS(Potoki!CF:CF,Potoki!$F:$F,$F107,Potoki!$G:$G,IF($G107="","",$G107)))</f>
        <v>0</v>
      </c>
      <c r="CG107" s="10">
        <f>IF(CG$5="",0,SUMIFS(Potoki!CG:CG,Potoki!$F:$F,$F107,Potoki!$G:$G,IF($G107="","",$G107)))</f>
        <v>0</v>
      </c>
      <c r="CH107" s="10">
        <f>IF(CH$5="",0,SUMIFS(Potoki!CH:CH,Potoki!$F:$F,$F107,Potoki!$G:$G,IF($G107="","",$G107)))</f>
        <v>0</v>
      </c>
      <c r="CI107" s="10">
        <f>IF(CI$5="",0,SUMIFS(Potoki!CI:CI,Potoki!$F:$F,$F107,Potoki!$G:$G,IF($G107="","",$G107)))</f>
        <v>0</v>
      </c>
      <c r="CJ107" s="10">
        <f>IF(CJ$5="",0,SUMIFS(Potoki!CJ:CJ,Potoki!$F:$F,$F107,Potoki!$G:$G,IF($G107="","",$G107)))</f>
        <v>0</v>
      </c>
      <c r="CK107" s="10">
        <f>IF(CK$5="",0,SUMIFS(Potoki!CK:CK,Potoki!$F:$F,$F107,Potoki!$G:$G,IF($G107="","",$G107)))</f>
        <v>0</v>
      </c>
      <c r="CL107" s="10">
        <f>IF(CL$5="",0,SUMIFS(Potoki!CL:CL,Potoki!$F:$F,$F107,Potoki!$G:$G,IF($G107="","",$G107)))</f>
        <v>0</v>
      </c>
      <c r="CM107" s="10">
        <f>IF(CM$5="",0,SUMIFS(Potoki!CM:CM,Potoki!$F:$F,$F107,Potoki!$G:$G,IF($G107="","",$G107)))</f>
        <v>0</v>
      </c>
      <c r="CN107" s="10">
        <f>IF(CN$5="",0,SUMIFS(Potoki!CN:CN,Potoki!$F:$F,$F107,Potoki!$G:$G,IF($G107="","",$G107)))</f>
        <v>0</v>
      </c>
      <c r="CO107" s="10">
        <f>IF(CO$5="",0,SUMIFS(Potoki!CO:CO,Potoki!$F:$F,$F107,Potoki!$G:$G,IF($G107="","",$G107)))</f>
        <v>0</v>
      </c>
      <c r="CP107" s="10">
        <f>IF(CP$5="",0,SUMIFS(Potoki!CP:CP,Potoki!$F:$F,$F107,Potoki!$G:$G,IF($G107="","",$G107)))</f>
        <v>0</v>
      </c>
      <c r="CQ107" s="10">
        <f>IF(CQ$5="",0,SUMIFS(Potoki!CQ:CQ,Potoki!$F:$F,$F107,Potoki!$G:$G,IF($G107="","",$G107)))</f>
        <v>0</v>
      </c>
      <c r="CR107" s="10">
        <f>IF(CR$5="",0,SUMIFS(Potoki!CR:CR,Potoki!$F:$F,$F107,Potoki!$G:$G,IF($G107="","",$G107)))</f>
        <v>0</v>
      </c>
      <c r="CS107" s="10">
        <f>IF(CS$5="",0,SUMIFS(Potoki!CS:CS,Potoki!$F:$F,$F107,Potoki!$G:$G,IF($G107="","",$G107)))</f>
        <v>0</v>
      </c>
      <c r="CT107" s="10">
        <f>IF(CT$5="",0,SUMIFS(Potoki!CT:CT,Potoki!$F:$F,$F107,Potoki!$G:$G,IF($G107="","",$G107)))</f>
        <v>0</v>
      </c>
    </row>
    <row r="108" spans="1:99" x14ac:dyDescent="0.3">
      <c r="A108" s="11">
        <f>ROW()</f>
        <v>108</v>
      </c>
      <c r="F108" s="104" t="s">
        <v>148</v>
      </c>
    </row>
    <row r="109" spans="1:99" s="13" customFormat="1" x14ac:dyDescent="0.3">
      <c r="A109" s="12">
        <f>ROW()</f>
        <v>109</v>
      </c>
      <c r="B109" s="117"/>
      <c r="C109" s="142" t="str">
        <f>Lists!$N$11</f>
        <v>без ндс</v>
      </c>
      <c r="E109" s="92"/>
      <c r="F109" s="13" t="str">
        <f>BP!$F$211</f>
        <v>Капитальные затраты</v>
      </c>
      <c r="M109" s="4" t="str">
        <f>Lists!$R$8</f>
        <v>руб.</v>
      </c>
      <c r="P109" s="10"/>
      <c r="R109" s="44" t="s">
        <v>24</v>
      </c>
      <c r="S109" s="136">
        <v>0.2</v>
      </c>
      <c r="V109" s="80"/>
      <c r="W109" s="10">
        <f ca="1">SUM(INDIRECT(ADDRESS(ROW(),SUMIFS($1:$1,$5:$5,1))):INDIRECT(ADDRESS(ROW(),SUMIFS($1:$1,$5:$5,MAX($5:$5)))))</f>
        <v>100000000</v>
      </c>
      <c r="Z109" s="10">
        <f ca="1">Z106/(1+$S$109)</f>
        <v>4166666.666666667</v>
      </c>
      <c r="AA109" s="10">
        <f t="shared" ref="AA109:CL109" ca="1" si="195">AA106/(1+$S$109)</f>
        <v>12500000</v>
      </c>
      <c r="AB109" s="10">
        <f t="shared" ca="1" si="195"/>
        <v>8333333.333333334</v>
      </c>
      <c r="AC109" s="10">
        <f t="shared" ca="1" si="195"/>
        <v>0</v>
      </c>
      <c r="AD109" s="10">
        <f t="shared" ca="1" si="195"/>
        <v>0</v>
      </c>
      <c r="AE109" s="10">
        <f t="shared" ca="1" si="195"/>
        <v>0</v>
      </c>
      <c r="AF109" s="10">
        <f t="shared" ca="1" si="195"/>
        <v>0</v>
      </c>
      <c r="AG109" s="10">
        <f t="shared" ca="1" si="195"/>
        <v>0</v>
      </c>
      <c r="AH109" s="10">
        <f t="shared" ca="1" si="195"/>
        <v>0</v>
      </c>
      <c r="AI109" s="10">
        <f t="shared" ca="1" si="195"/>
        <v>0</v>
      </c>
      <c r="AJ109" s="10">
        <f t="shared" ca="1" si="195"/>
        <v>0</v>
      </c>
      <c r="AK109" s="10">
        <f t="shared" ca="1" si="195"/>
        <v>0</v>
      </c>
      <c r="AL109" s="10">
        <f t="shared" ca="1" si="195"/>
        <v>0</v>
      </c>
      <c r="AM109" s="10">
        <f t="shared" ca="1" si="195"/>
        <v>0</v>
      </c>
      <c r="AN109" s="10">
        <f t="shared" ca="1" si="195"/>
        <v>0</v>
      </c>
      <c r="AO109" s="10">
        <f t="shared" ca="1" si="195"/>
        <v>4166666.666666667</v>
      </c>
      <c r="AP109" s="10">
        <f t="shared" ca="1" si="195"/>
        <v>12500000</v>
      </c>
      <c r="AQ109" s="10">
        <f t="shared" ca="1" si="195"/>
        <v>8333333.333333334</v>
      </c>
      <c r="AR109" s="10">
        <f t="shared" ca="1" si="195"/>
        <v>0</v>
      </c>
      <c r="AS109" s="10">
        <f t="shared" ca="1" si="195"/>
        <v>0</v>
      </c>
      <c r="AT109" s="10">
        <f t="shared" ca="1" si="195"/>
        <v>0</v>
      </c>
      <c r="AU109" s="10">
        <f t="shared" ca="1" si="195"/>
        <v>4166666.666666667</v>
      </c>
      <c r="AV109" s="10">
        <f t="shared" ca="1" si="195"/>
        <v>12500000</v>
      </c>
      <c r="AW109" s="10">
        <f t="shared" ca="1" si="195"/>
        <v>8333333.333333334</v>
      </c>
      <c r="AX109" s="10">
        <f t="shared" ca="1" si="195"/>
        <v>0</v>
      </c>
      <c r="AY109" s="10">
        <f t="shared" ca="1" si="195"/>
        <v>0</v>
      </c>
      <c r="AZ109" s="10">
        <f t="shared" ca="1" si="195"/>
        <v>4166666.666666667</v>
      </c>
      <c r="BA109" s="10">
        <f t="shared" ca="1" si="195"/>
        <v>12500000</v>
      </c>
      <c r="BB109" s="10">
        <f t="shared" ca="1" si="195"/>
        <v>8333333.333333334</v>
      </c>
      <c r="BC109" s="10">
        <f t="shared" ca="1" si="195"/>
        <v>0</v>
      </c>
      <c r="BD109" s="10">
        <f t="shared" ca="1" si="195"/>
        <v>0</v>
      </c>
      <c r="BE109" s="10">
        <f t="shared" ca="1" si="195"/>
        <v>0</v>
      </c>
      <c r="BF109" s="10">
        <f t="shared" ca="1" si="195"/>
        <v>0</v>
      </c>
      <c r="BG109" s="10">
        <f t="shared" ca="1" si="195"/>
        <v>0</v>
      </c>
      <c r="BH109" s="10">
        <f t="shared" ca="1" si="195"/>
        <v>0</v>
      </c>
      <c r="BI109" s="10">
        <f t="shared" ca="1" si="195"/>
        <v>0</v>
      </c>
      <c r="BJ109" s="10">
        <f t="shared" ca="1" si="195"/>
        <v>0</v>
      </c>
      <c r="BK109" s="10">
        <f t="shared" ca="1" si="195"/>
        <v>0</v>
      </c>
      <c r="BL109" s="10">
        <f t="shared" ca="1" si="195"/>
        <v>0</v>
      </c>
      <c r="BM109" s="10">
        <f t="shared" ca="1" si="195"/>
        <v>0</v>
      </c>
      <c r="BN109" s="10">
        <f t="shared" ca="1" si="195"/>
        <v>0</v>
      </c>
      <c r="BO109" s="10">
        <f t="shared" ca="1" si="195"/>
        <v>0</v>
      </c>
      <c r="BP109" s="10">
        <f t="shared" ca="1" si="195"/>
        <v>0</v>
      </c>
      <c r="BQ109" s="10">
        <f t="shared" ca="1" si="195"/>
        <v>0</v>
      </c>
      <c r="BR109" s="10">
        <f t="shared" ca="1" si="195"/>
        <v>0</v>
      </c>
      <c r="BS109" s="10">
        <f t="shared" ca="1" si="195"/>
        <v>0</v>
      </c>
      <c r="BT109" s="10">
        <f t="shared" ca="1" si="195"/>
        <v>0</v>
      </c>
      <c r="BU109" s="10">
        <f t="shared" ca="1" si="195"/>
        <v>0</v>
      </c>
      <c r="BV109" s="10">
        <f t="shared" si="195"/>
        <v>0</v>
      </c>
      <c r="BW109" s="10">
        <f t="shared" si="195"/>
        <v>0</v>
      </c>
      <c r="BX109" s="10">
        <f t="shared" si="195"/>
        <v>0</v>
      </c>
      <c r="BY109" s="10">
        <f t="shared" si="195"/>
        <v>0</v>
      </c>
      <c r="BZ109" s="10">
        <f t="shared" si="195"/>
        <v>0</v>
      </c>
      <c r="CA109" s="10">
        <f t="shared" si="195"/>
        <v>0</v>
      </c>
      <c r="CB109" s="10">
        <f t="shared" si="195"/>
        <v>0</v>
      </c>
      <c r="CC109" s="10">
        <f t="shared" si="195"/>
        <v>0</v>
      </c>
      <c r="CD109" s="10">
        <f t="shared" si="195"/>
        <v>0</v>
      </c>
      <c r="CE109" s="10">
        <f t="shared" si="195"/>
        <v>0</v>
      </c>
      <c r="CF109" s="10">
        <f t="shared" si="195"/>
        <v>0</v>
      </c>
      <c r="CG109" s="10">
        <f t="shared" si="195"/>
        <v>0</v>
      </c>
      <c r="CH109" s="10">
        <f t="shared" si="195"/>
        <v>0</v>
      </c>
      <c r="CI109" s="10">
        <f t="shared" si="195"/>
        <v>0</v>
      </c>
      <c r="CJ109" s="10">
        <f t="shared" si="195"/>
        <v>0</v>
      </c>
      <c r="CK109" s="10">
        <f t="shared" si="195"/>
        <v>0</v>
      </c>
      <c r="CL109" s="10">
        <f t="shared" si="195"/>
        <v>0</v>
      </c>
      <c r="CM109" s="10">
        <f t="shared" ref="CM109:CT109" si="196">CM106/(1+$S$109)</f>
        <v>0</v>
      </c>
      <c r="CN109" s="10">
        <f t="shared" si="196"/>
        <v>0</v>
      </c>
      <c r="CO109" s="10">
        <f t="shared" si="196"/>
        <v>0</v>
      </c>
      <c r="CP109" s="10">
        <f t="shared" si="196"/>
        <v>0</v>
      </c>
      <c r="CQ109" s="10">
        <f t="shared" si="196"/>
        <v>0</v>
      </c>
      <c r="CR109" s="10">
        <f t="shared" si="196"/>
        <v>0</v>
      </c>
      <c r="CS109" s="10">
        <f t="shared" si="196"/>
        <v>0</v>
      </c>
      <c r="CT109" s="10">
        <f t="shared" si="196"/>
        <v>0</v>
      </c>
    </row>
    <row r="110" spans="1:99" s="13" customFormat="1" x14ac:dyDescent="0.3">
      <c r="A110" s="12">
        <f>ROW()</f>
        <v>110</v>
      </c>
      <c r="B110" s="117"/>
      <c r="C110" s="142"/>
      <c r="E110" s="92"/>
      <c r="F110" s="13" t="str">
        <f>BP!$F$213</f>
        <v>Ввод в эксплуатацию</v>
      </c>
      <c r="M110" s="4" t="str">
        <f>Lists!$R$8</f>
        <v>руб.</v>
      </c>
      <c r="P110" s="10"/>
      <c r="R110" s="92"/>
      <c r="S110" s="10"/>
      <c r="V110" s="80"/>
      <c r="W110" s="10">
        <f ca="1">SUM(INDIRECT(ADDRESS(ROW(),SUMIFS($1:$1,$5:$5,1))):INDIRECT(ADDRESS(ROW(),SUMIFS($1:$1,$5:$5,MAX($5:$5)))))</f>
        <v>100000000</v>
      </c>
      <c r="Z110" s="10">
        <f t="shared" ref="Z110:CK110" ca="1" si="197">Z107/(1+$S$109)</f>
        <v>0</v>
      </c>
      <c r="AA110" s="10">
        <f t="shared" ca="1" si="197"/>
        <v>0</v>
      </c>
      <c r="AB110" s="10">
        <f t="shared" ca="1" si="197"/>
        <v>25000000</v>
      </c>
      <c r="AC110" s="10">
        <f t="shared" ca="1" si="197"/>
        <v>0</v>
      </c>
      <c r="AD110" s="10">
        <f t="shared" ca="1" si="197"/>
        <v>0</v>
      </c>
      <c r="AE110" s="10">
        <f t="shared" ca="1" si="197"/>
        <v>0</v>
      </c>
      <c r="AF110" s="10">
        <f t="shared" ca="1" si="197"/>
        <v>0</v>
      </c>
      <c r="AG110" s="10">
        <f t="shared" ca="1" si="197"/>
        <v>0</v>
      </c>
      <c r="AH110" s="10">
        <f t="shared" ca="1" si="197"/>
        <v>0</v>
      </c>
      <c r="AI110" s="10">
        <f t="shared" ca="1" si="197"/>
        <v>0</v>
      </c>
      <c r="AJ110" s="10">
        <f t="shared" ca="1" si="197"/>
        <v>0</v>
      </c>
      <c r="AK110" s="10">
        <f t="shared" ca="1" si="197"/>
        <v>0</v>
      </c>
      <c r="AL110" s="10">
        <f t="shared" ca="1" si="197"/>
        <v>0</v>
      </c>
      <c r="AM110" s="10">
        <f t="shared" ca="1" si="197"/>
        <v>0</v>
      </c>
      <c r="AN110" s="10">
        <f t="shared" ca="1" si="197"/>
        <v>0</v>
      </c>
      <c r="AO110" s="10">
        <f t="shared" ca="1" si="197"/>
        <v>0</v>
      </c>
      <c r="AP110" s="10">
        <f t="shared" ca="1" si="197"/>
        <v>0</v>
      </c>
      <c r="AQ110" s="10">
        <f t="shared" ca="1" si="197"/>
        <v>25000000</v>
      </c>
      <c r="AR110" s="10">
        <f t="shared" ca="1" si="197"/>
        <v>0</v>
      </c>
      <c r="AS110" s="10">
        <f t="shared" ca="1" si="197"/>
        <v>0</v>
      </c>
      <c r="AT110" s="10">
        <f t="shared" ca="1" si="197"/>
        <v>0</v>
      </c>
      <c r="AU110" s="10">
        <f t="shared" ca="1" si="197"/>
        <v>0</v>
      </c>
      <c r="AV110" s="10">
        <f t="shared" ca="1" si="197"/>
        <v>0</v>
      </c>
      <c r="AW110" s="10">
        <f t="shared" ca="1" si="197"/>
        <v>25000000</v>
      </c>
      <c r="AX110" s="10">
        <f t="shared" ca="1" si="197"/>
        <v>0</v>
      </c>
      <c r="AY110" s="10">
        <f t="shared" ca="1" si="197"/>
        <v>0</v>
      </c>
      <c r="AZ110" s="10">
        <f t="shared" ca="1" si="197"/>
        <v>0</v>
      </c>
      <c r="BA110" s="10">
        <f t="shared" ca="1" si="197"/>
        <v>0</v>
      </c>
      <c r="BB110" s="10">
        <f t="shared" ca="1" si="197"/>
        <v>25000000</v>
      </c>
      <c r="BC110" s="10">
        <f t="shared" ca="1" si="197"/>
        <v>0</v>
      </c>
      <c r="BD110" s="10">
        <f t="shared" ca="1" si="197"/>
        <v>0</v>
      </c>
      <c r="BE110" s="10">
        <f t="shared" ca="1" si="197"/>
        <v>0</v>
      </c>
      <c r="BF110" s="10">
        <f t="shared" ca="1" si="197"/>
        <v>0</v>
      </c>
      <c r="BG110" s="10">
        <f t="shared" ca="1" si="197"/>
        <v>0</v>
      </c>
      <c r="BH110" s="10">
        <f t="shared" ca="1" si="197"/>
        <v>0</v>
      </c>
      <c r="BI110" s="10">
        <f t="shared" ca="1" si="197"/>
        <v>0</v>
      </c>
      <c r="BJ110" s="10">
        <f t="shared" ca="1" si="197"/>
        <v>0</v>
      </c>
      <c r="BK110" s="10">
        <f t="shared" ca="1" si="197"/>
        <v>0</v>
      </c>
      <c r="BL110" s="10">
        <f t="shared" ca="1" si="197"/>
        <v>0</v>
      </c>
      <c r="BM110" s="10">
        <f t="shared" ca="1" si="197"/>
        <v>0</v>
      </c>
      <c r="BN110" s="10">
        <f t="shared" ca="1" si="197"/>
        <v>0</v>
      </c>
      <c r="BO110" s="10">
        <f t="shared" ca="1" si="197"/>
        <v>0</v>
      </c>
      <c r="BP110" s="10">
        <f t="shared" ca="1" si="197"/>
        <v>0</v>
      </c>
      <c r="BQ110" s="10">
        <f t="shared" ca="1" si="197"/>
        <v>0</v>
      </c>
      <c r="BR110" s="10">
        <f t="shared" ca="1" si="197"/>
        <v>0</v>
      </c>
      <c r="BS110" s="10">
        <f t="shared" ca="1" si="197"/>
        <v>0</v>
      </c>
      <c r="BT110" s="10">
        <f t="shared" ca="1" si="197"/>
        <v>0</v>
      </c>
      <c r="BU110" s="10">
        <f t="shared" ca="1" si="197"/>
        <v>0</v>
      </c>
      <c r="BV110" s="10">
        <f t="shared" si="197"/>
        <v>0</v>
      </c>
      <c r="BW110" s="10">
        <f t="shared" si="197"/>
        <v>0</v>
      </c>
      <c r="BX110" s="10">
        <f t="shared" si="197"/>
        <v>0</v>
      </c>
      <c r="BY110" s="10">
        <f t="shared" si="197"/>
        <v>0</v>
      </c>
      <c r="BZ110" s="10">
        <f t="shared" si="197"/>
        <v>0</v>
      </c>
      <c r="CA110" s="10">
        <f t="shared" si="197"/>
        <v>0</v>
      </c>
      <c r="CB110" s="10">
        <f t="shared" si="197"/>
        <v>0</v>
      </c>
      <c r="CC110" s="10">
        <f t="shared" si="197"/>
        <v>0</v>
      </c>
      <c r="CD110" s="10">
        <f t="shared" si="197"/>
        <v>0</v>
      </c>
      <c r="CE110" s="10">
        <f t="shared" si="197"/>
        <v>0</v>
      </c>
      <c r="CF110" s="10">
        <f t="shared" si="197"/>
        <v>0</v>
      </c>
      <c r="CG110" s="10">
        <f t="shared" si="197"/>
        <v>0</v>
      </c>
      <c r="CH110" s="10">
        <f t="shared" si="197"/>
        <v>0</v>
      </c>
      <c r="CI110" s="10">
        <f t="shared" si="197"/>
        <v>0</v>
      </c>
      <c r="CJ110" s="10">
        <f t="shared" si="197"/>
        <v>0</v>
      </c>
      <c r="CK110" s="10">
        <f t="shared" si="197"/>
        <v>0</v>
      </c>
      <c r="CL110" s="10">
        <f t="shared" ref="CL110:CT110" si="198">CL107/(1+$S$109)</f>
        <v>0</v>
      </c>
      <c r="CM110" s="10">
        <f t="shared" si="198"/>
        <v>0</v>
      </c>
      <c r="CN110" s="10">
        <f t="shared" si="198"/>
        <v>0</v>
      </c>
      <c r="CO110" s="10">
        <f t="shared" si="198"/>
        <v>0</v>
      </c>
      <c r="CP110" s="10">
        <f t="shared" si="198"/>
        <v>0</v>
      </c>
      <c r="CQ110" s="10">
        <f t="shared" si="198"/>
        <v>0</v>
      </c>
      <c r="CR110" s="10">
        <f t="shared" si="198"/>
        <v>0</v>
      </c>
      <c r="CS110" s="10">
        <f t="shared" si="198"/>
        <v>0</v>
      </c>
      <c r="CT110" s="10">
        <f t="shared" si="198"/>
        <v>0</v>
      </c>
    </row>
    <row r="111" spans="1:99" x14ac:dyDescent="0.3">
      <c r="A111" s="11">
        <f>ROW()</f>
        <v>111</v>
      </c>
      <c r="F111" s="104" t="s">
        <v>150</v>
      </c>
    </row>
    <row r="112" spans="1:99" s="13" customFormat="1" x14ac:dyDescent="0.3">
      <c r="A112" s="12">
        <f>ROW()</f>
        <v>112</v>
      </c>
      <c r="B112" s="138"/>
      <c r="C112" s="142" t="str">
        <f>Lists!$N$10</f>
        <v>с ндс</v>
      </c>
      <c r="E112" s="92"/>
      <c r="F112" s="13" t="str">
        <f>BP!$F$67</f>
        <v>Закупка сырья и материалов</v>
      </c>
      <c r="M112" s="4" t="str">
        <f>Lists!$R$8</f>
        <v>руб.</v>
      </c>
      <c r="P112" s="10"/>
      <c r="R112" s="92"/>
      <c r="S112" s="10"/>
      <c r="V112" s="80">
        <f ca="1">W112-SUM(W113:W117)</f>
        <v>0</v>
      </c>
      <c r="W112" s="10">
        <f ca="1">SUM(INDIRECT(ADDRESS(ROW(),SUMIFS($1:$1,$5:$5,1))):INDIRECT(ADDRESS(ROW(),SUMIFS($1:$1,$5:$5,MAX($5:$5)))))</f>
        <v>152694313.20000002</v>
      </c>
      <c r="Z112" s="10">
        <f ca="1">IF(Z$5="",0,SUMIFS(Potoki!Z:Z,Potoki!$F:$F,$F112,Potoki!$G:$G,IF($G112="","",$G112)))</f>
        <v>0</v>
      </c>
      <c r="AA112" s="10">
        <f ca="1">IF(AA$5="",0,SUMIFS(Potoki!AA:AA,Potoki!$F:$F,$F112,Potoki!$G:$G,IF($G112="","",$G112)))</f>
        <v>0</v>
      </c>
      <c r="AB112" s="10">
        <f ca="1">IF(AB$5="",0,SUMIFS(Potoki!AB:AB,Potoki!$F:$F,$F112,Potoki!$G:$G,IF($G112="","",$G112)))</f>
        <v>0</v>
      </c>
      <c r="AC112" s="10">
        <f ca="1">IF(AC$5="",0,SUMIFS(Potoki!AC:AC,Potoki!$F:$F,$F112,Potoki!$G:$G,IF($G112="","",$G112)))</f>
        <v>4680</v>
      </c>
      <c r="AD112" s="10">
        <f ca="1">IF(AD$5="",0,SUMIFS(Potoki!AD:AD,Potoki!$F:$F,$F112,Potoki!$G:$G,IF($G112="","",$G112)))</f>
        <v>20880</v>
      </c>
      <c r="AE112" s="10">
        <f ca="1">IF(AE$5="",0,SUMIFS(Potoki!AE:AE,Potoki!$F:$F,$F112,Potoki!$G:$G,IF($G112="","",$G112)))</f>
        <v>42336</v>
      </c>
      <c r="AF112" s="10">
        <f ca="1">IF(AF$5="",0,SUMIFS(Potoki!AF:AF,Potoki!$F:$F,$F112,Potoki!$G:$G,IF($G112="","",$G112)))</f>
        <v>64809</v>
      </c>
      <c r="AG112" s="10">
        <f ca="1">IF(AG$5="",0,SUMIFS(Potoki!AG:AG,Potoki!$F:$F,$F112,Potoki!$G:$G,IF($G112="","",$G112)))</f>
        <v>85563</v>
      </c>
      <c r="AH112" s="10">
        <f ca="1">IF(AH$5="",0,SUMIFS(Potoki!AH:AH,Potoki!$F:$F,$F112,Potoki!$G:$G,IF($G112="","",$G112)))</f>
        <v>111529.80000000002</v>
      </c>
      <c r="AI112" s="10">
        <f ca="1">IF(AI$5="",0,SUMIFS(Potoki!AI:AI,Potoki!$F:$F,$F112,Potoki!$G:$G,IF($G112="","",$G112)))</f>
        <v>172103.40000000002</v>
      </c>
      <c r="AJ112" s="10">
        <f ca="1">IF(AJ$5="",0,SUMIFS(Potoki!AJ:AJ,Potoki!$F:$F,$F112,Potoki!$G:$G,IF($G112="","",$G112)))</f>
        <v>282537</v>
      </c>
      <c r="AK112" s="10">
        <f ca="1">IF(AK$5="",0,SUMIFS(Potoki!AK:AK,Potoki!$F:$F,$F112,Potoki!$G:$G,IF($G112="","",$G112)))</f>
        <v>446969.69999999995</v>
      </c>
      <c r="AL112" s="10">
        <f ca="1">IF(AL$5="",0,SUMIFS(Potoki!AL:AL,Potoki!$F:$F,$F112,Potoki!$G:$G,IF($G112="","",$G112)))</f>
        <v>662032.80000000005</v>
      </c>
      <c r="AM112" s="10">
        <f ca="1">IF(AM$5="",0,SUMIFS(Potoki!AM:AM,Potoki!$F:$F,$F112,Potoki!$G:$G,IF($G112="","",$G112)))</f>
        <v>912006.9</v>
      </c>
      <c r="AN112" s="10">
        <f ca="1">IF(AN$5="",0,SUMIFS(Potoki!AN:AN,Potoki!$F:$F,$F112,Potoki!$G:$G,IF($G112="","",$G112)))</f>
        <v>1182650.3999999999</v>
      </c>
      <c r="AO112" s="10">
        <f ca="1">IF(AO$5="",0,SUMIFS(Potoki!AO:AO,Potoki!$F:$F,$F112,Potoki!$G:$G,IF($G112="","",$G112)))</f>
        <v>1464698.7</v>
      </c>
      <c r="AP112" s="10">
        <f ca="1">IF(AP$5="",0,SUMIFS(Potoki!AP:AP,Potoki!$F:$F,$F112,Potoki!$G:$G,IF($G112="","",$G112)))</f>
        <v>1752727.5</v>
      </c>
      <c r="AQ112" s="10">
        <f ca="1">IF(AQ$5="",0,SUMIFS(Potoki!AQ:AQ,Potoki!$F:$F,$F112,Potoki!$G:$G,IF($G112="","",$G112)))</f>
        <v>2043634.5</v>
      </c>
      <c r="AR112" s="10">
        <f ca="1">IF(AR$5="",0,SUMIFS(Potoki!AR:AR,Potoki!$F:$F,$F112,Potoki!$G:$G,IF($G112="","",$G112)))</f>
        <v>2335540.5</v>
      </c>
      <c r="AS112" s="10">
        <f ca="1">IF(AS$5="",0,SUMIFS(Potoki!AS:AS,Potoki!$F:$F,$F112,Potoki!$G:$G,IF($G112="","",$G112)))</f>
        <v>2627784</v>
      </c>
      <c r="AT112" s="10">
        <f ca="1">IF(AT$5="",0,SUMIFS(Potoki!AT:AT,Potoki!$F:$F,$F112,Potoki!$G:$G,IF($G112="","",$G112)))</f>
        <v>2920167</v>
      </c>
      <c r="AU112" s="10">
        <f ca="1">IF(AU$5="",0,SUMIFS(Potoki!AU:AU,Potoki!$F:$F,$F112,Potoki!$G:$G,IF($G112="","",$G112)))</f>
        <v>3212577</v>
      </c>
      <c r="AV112" s="10">
        <f ca="1">IF(AV$5="",0,SUMIFS(Potoki!AV:AV,Potoki!$F:$F,$F112,Potoki!$G:$G,IF($G112="","",$G112)))</f>
        <v>3504987</v>
      </c>
      <c r="AW112" s="10">
        <f ca="1">IF(AW$5="",0,SUMIFS(Potoki!AW:AW,Potoki!$F:$F,$F112,Potoki!$G:$G,IF($G112="","",$G112)))</f>
        <v>3797397</v>
      </c>
      <c r="AX112" s="10">
        <f ca="1">IF(AX$5="",0,SUMIFS(Potoki!AX:AX,Potoki!$F:$F,$F112,Potoki!$G:$G,IF($G112="","",$G112)))</f>
        <v>4089807</v>
      </c>
      <c r="AY112" s="10">
        <f ca="1">IF(AY$5="",0,SUMIFS(Potoki!AY:AY,Potoki!$F:$F,$F112,Potoki!$G:$G,IF($G112="","",$G112)))</f>
        <v>4382217</v>
      </c>
      <c r="AZ112" s="10">
        <f ca="1">IF(AZ$5="",0,SUMIFS(Potoki!AZ:AZ,Potoki!$F:$F,$F112,Potoki!$G:$G,IF($G112="","",$G112)))</f>
        <v>4662927</v>
      </c>
      <c r="BA112" s="10">
        <f ca="1">IF(BA$5="",0,SUMIFS(Potoki!BA:BA,Potoki!$F:$F,$F112,Potoki!$G:$G,IF($G112="","",$G112)))</f>
        <v>4903137</v>
      </c>
      <c r="BB112" s="10">
        <f ca="1">IF(BB$5="",0,SUMIFS(Potoki!BB:BB,Potoki!$F:$F,$F112,Potoki!$G:$G,IF($G112="","",$G112)))</f>
        <v>5089707</v>
      </c>
      <c r="BC112" s="10">
        <f ca="1">IF(BC$5="",0,SUMIFS(Potoki!BC:BC,Potoki!$F:$F,$F112,Potoki!$G:$G,IF($G112="","",$G112)))</f>
        <v>5220094.5</v>
      </c>
      <c r="BD112" s="10">
        <f ca="1">IF(BD$5="",0,SUMIFS(Potoki!BD:BD,Potoki!$F:$F,$F112,Potoki!$G:$G,IF($G112="","",$G112)))</f>
        <v>5298597</v>
      </c>
      <c r="BE112" s="10">
        <f ca="1">IF(BE$5="",0,SUMIFS(Potoki!BE:BE,Potoki!$F:$F,$F112,Potoki!$G:$G,IF($G112="","",$G112)))</f>
        <v>5341432.5</v>
      </c>
      <c r="BF112" s="10">
        <f ca="1">IF(BF$5="",0,SUMIFS(Potoki!BF:BF,Potoki!$F:$F,$F112,Potoki!$G:$G,IF($G112="","",$G112)))</f>
        <v>5363334</v>
      </c>
      <c r="BG112" s="10">
        <f ca="1">IF(BG$5="",0,SUMIFS(Potoki!BG:BG,Potoki!$F:$F,$F112,Potoki!$G:$G,IF($G112="","",$G112)))</f>
        <v>5373751.5</v>
      </c>
      <c r="BH112" s="10">
        <f ca="1">IF(BH$5="",0,SUMIFS(Potoki!BH:BH,Potoki!$F:$F,$F112,Potoki!$G:$G,IF($G112="","",$G112)))</f>
        <v>5378143.5</v>
      </c>
      <c r="BI112" s="10">
        <f ca="1">IF(BI$5="",0,SUMIFS(Potoki!BI:BI,Potoki!$F:$F,$F112,Potoki!$G:$G,IF($G112="","",$G112)))</f>
        <v>5379646.5</v>
      </c>
      <c r="BJ112" s="10">
        <f ca="1">IF(BJ$5="",0,SUMIFS(Potoki!BJ:BJ,Potoki!$F:$F,$F112,Potoki!$G:$G,IF($G112="","",$G112)))</f>
        <v>5380150.5</v>
      </c>
      <c r="BK112" s="10">
        <f ca="1">IF(BK$5="",0,SUMIFS(Potoki!BK:BK,Potoki!$F:$F,$F112,Potoki!$G:$G,IF($G112="","",$G112)))</f>
        <v>5380317</v>
      </c>
      <c r="BL112" s="10">
        <f ca="1">IF(BL$5="",0,SUMIFS(Potoki!BL:BL,Potoki!$F:$F,$F112,Potoki!$G:$G,IF($G112="","",$G112)))</f>
        <v>5380344.0000000009</v>
      </c>
      <c r="BM112" s="10">
        <f ca="1">IF(BM$5="",0,SUMIFS(Potoki!BM:BM,Potoki!$F:$F,$F112,Potoki!$G:$G,IF($G112="","",$G112)))</f>
        <v>5380344.0000000009</v>
      </c>
      <c r="BN112" s="10">
        <f ca="1">IF(BN$5="",0,SUMIFS(Potoki!BN:BN,Potoki!$F:$F,$F112,Potoki!$G:$G,IF($G112="","",$G112)))</f>
        <v>5380344.0000000009</v>
      </c>
      <c r="BO112" s="10">
        <f ca="1">IF(BO$5="",0,SUMIFS(Potoki!BO:BO,Potoki!$F:$F,$F112,Potoki!$G:$G,IF($G112="","",$G112)))</f>
        <v>5380344.0000000009</v>
      </c>
      <c r="BP112" s="10">
        <f ca="1">IF(BP$5="",0,SUMIFS(Potoki!BP:BP,Potoki!$F:$F,$F112,Potoki!$G:$G,IF($G112="","",$G112)))</f>
        <v>5380344.0000000009</v>
      </c>
      <c r="BQ112" s="10">
        <f ca="1">IF(BQ$5="",0,SUMIFS(Potoki!BQ:BQ,Potoki!$F:$F,$F112,Potoki!$G:$G,IF($G112="","",$G112)))</f>
        <v>5380344.0000000009</v>
      </c>
      <c r="BR112" s="10">
        <f ca="1">IF(BR$5="",0,SUMIFS(Potoki!BR:BR,Potoki!$F:$F,$F112,Potoki!$G:$G,IF($G112="","",$G112)))</f>
        <v>5380344.0000000009</v>
      </c>
      <c r="BS112" s="10">
        <f ca="1">IF(BS$5="",0,SUMIFS(Potoki!BS:BS,Potoki!$F:$F,$F112,Potoki!$G:$G,IF($G112="","",$G112)))</f>
        <v>5380344.0000000009</v>
      </c>
      <c r="BT112" s="10">
        <f ca="1">IF(BT$5="",0,SUMIFS(Potoki!BT:BT,Potoki!$F:$F,$F112,Potoki!$G:$G,IF($G112="","",$G112)))</f>
        <v>5380344.0000000009</v>
      </c>
      <c r="BU112" s="10">
        <f ca="1">IF(BU$5="",0,SUMIFS(Potoki!BU:BU,Potoki!$F:$F,$F112,Potoki!$G:$G,IF($G112="","",$G112)))</f>
        <v>5380344.0000000009</v>
      </c>
      <c r="BV112" s="10">
        <f>IF(BV$5="",0,SUMIFS(Potoki!BV:BV,Potoki!$F:$F,$F112,Potoki!$G:$G,IF($G112="","",$G112)))</f>
        <v>0</v>
      </c>
      <c r="BW112" s="10">
        <f>IF(BW$5="",0,SUMIFS(Potoki!BW:BW,Potoki!$F:$F,$F112,Potoki!$G:$G,IF($G112="","",$G112)))</f>
        <v>0</v>
      </c>
      <c r="BX112" s="10">
        <f>IF(BX$5="",0,SUMIFS(Potoki!BX:BX,Potoki!$F:$F,$F112,Potoki!$G:$G,IF($G112="","",$G112)))</f>
        <v>0</v>
      </c>
      <c r="BY112" s="10">
        <f>IF(BY$5="",0,SUMIFS(Potoki!BY:BY,Potoki!$F:$F,$F112,Potoki!$G:$G,IF($G112="","",$G112)))</f>
        <v>0</v>
      </c>
      <c r="BZ112" s="10">
        <f>IF(BZ$5="",0,SUMIFS(Potoki!BZ:BZ,Potoki!$F:$F,$F112,Potoki!$G:$G,IF($G112="","",$G112)))</f>
        <v>0</v>
      </c>
      <c r="CA112" s="10">
        <f>IF(CA$5="",0,SUMIFS(Potoki!CA:CA,Potoki!$F:$F,$F112,Potoki!$G:$G,IF($G112="","",$G112)))</f>
        <v>0</v>
      </c>
      <c r="CB112" s="10">
        <f>IF(CB$5="",0,SUMIFS(Potoki!CB:CB,Potoki!$F:$F,$F112,Potoki!$G:$G,IF($G112="","",$G112)))</f>
        <v>0</v>
      </c>
      <c r="CC112" s="10">
        <f>IF(CC$5="",0,SUMIFS(Potoki!CC:CC,Potoki!$F:$F,$F112,Potoki!$G:$G,IF($G112="","",$G112)))</f>
        <v>0</v>
      </c>
      <c r="CD112" s="10">
        <f>IF(CD$5="",0,SUMIFS(Potoki!CD:CD,Potoki!$F:$F,$F112,Potoki!$G:$G,IF($G112="","",$G112)))</f>
        <v>0</v>
      </c>
      <c r="CE112" s="10">
        <f>IF(CE$5="",0,SUMIFS(Potoki!CE:CE,Potoki!$F:$F,$F112,Potoki!$G:$G,IF($G112="","",$G112)))</f>
        <v>0</v>
      </c>
      <c r="CF112" s="10">
        <f>IF(CF$5="",0,SUMIFS(Potoki!CF:CF,Potoki!$F:$F,$F112,Potoki!$G:$G,IF($G112="","",$G112)))</f>
        <v>0</v>
      </c>
      <c r="CG112" s="10">
        <f>IF(CG$5="",0,SUMIFS(Potoki!CG:CG,Potoki!$F:$F,$F112,Potoki!$G:$G,IF($G112="","",$G112)))</f>
        <v>0</v>
      </c>
      <c r="CH112" s="10">
        <f>IF(CH$5="",0,SUMIFS(Potoki!CH:CH,Potoki!$F:$F,$F112,Potoki!$G:$G,IF($G112="","",$G112)))</f>
        <v>0</v>
      </c>
      <c r="CI112" s="10">
        <f>IF(CI$5="",0,SUMIFS(Potoki!CI:CI,Potoki!$F:$F,$F112,Potoki!$G:$G,IF($G112="","",$G112)))</f>
        <v>0</v>
      </c>
      <c r="CJ112" s="10">
        <f>IF(CJ$5="",0,SUMIFS(Potoki!CJ:CJ,Potoki!$F:$F,$F112,Potoki!$G:$G,IF($G112="","",$G112)))</f>
        <v>0</v>
      </c>
      <c r="CK112" s="10">
        <f>IF(CK$5="",0,SUMIFS(Potoki!CK:CK,Potoki!$F:$F,$F112,Potoki!$G:$G,IF($G112="","",$G112)))</f>
        <v>0</v>
      </c>
      <c r="CL112" s="10">
        <f>IF(CL$5="",0,SUMIFS(Potoki!CL:CL,Potoki!$F:$F,$F112,Potoki!$G:$G,IF($G112="","",$G112)))</f>
        <v>0</v>
      </c>
      <c r="CM112" s="10">
        <f>IF(CM$5="",0,SUMIFS(Potoki!CM:CM,Potoki!$F:$F,$F112,Potoki!$G:$G,IF($G112="","",$G112)))</f>
        <v>0</v>
      </c>
      <c r="CN112" s="10">
        <f>IF(CN$5="",0,SUMIFS(Potoki!CN:CN,Potoki!$F:$F,$F112,Potoki!$G:$G,IF($G112="","",$G112)))</f>
        <v>0</v>
      </c>
      <c r="CO112" s="10">
        <f>IF(CO$5="",0,SUMIFS(Potoki!CO:CO,Potoki!$F:$F,$F112,Potoki!$G:$G,IF($G112="","",$G112)))</f>
        <v>0</v>
      </c>
      <c r="CP112" s="10">
        <f>IF(CP$5="",0,SUMIFS(Potoki!CP:CP,Potoki!$F:$F,$F112,Potoki!$G:$G,IF($G112="","",$G112)))</f>
        <v>0</v>
      </c>
      <c r="CQ112" s="10">
        <f>IF(CQ$5="",0,SUMIFS(Potoki!CQ:CQ,Potoki!$F:$F,$F112,Potoki!$G:$G,IF($G112="","",$G112)))</f>
        <v>0</v>
      </c>
      <c r="CR112" s="10">
        <f>IF(CR$5="",0,SUMIFS(Potoki!CR:CR,Potoki!$F:$F,$F112,Potoki!$G:$G,IF($G112="","",$G112)))</f>
        <v>0</v>
      </c>
      <c r="CS112" s="10">
        <f>IF(CS$5="",0,SUMIFS(Potoki!CS:CS,Potoki!$F:$F,$F112,Potoki!$G:$G,IF($G112="","",$G112)))</f>
        <v>0</v>
      </c>
      <c r="CT112" s="10">
        <f>IF(CT$5="",0,SUMIFS(Potoki!CT:CT,Potoki!$F:$F,$F112,Potoki!$G:$G,IF($G112="","",$G112)))</f>
        <v>0</v>
      </c>
    </row>
    <row r="113" spans="1:98" s="27" customFormat="1" ht="12" x14ac:dyDescent="0.25">
      <c r="A113" s="26">
        <f>ROW()</f>
        <v>113</v>
      </c>
      <c r="B113" s="139"/>
      <c r="C113" s="142"/>
      <c r="E113" s="24"/>
      <c r="F113" s="66" t="str">
        <f>F112</f>
        <v>Закупка сырья и материалов</v>
      </c>
      <c r="G113" s="27" t="str">
        <f>BP!$F$21</f>
        <v>Основа</v>
      </c>
      <c r="M113" s="27" t="str">
        <f>Lists!$R$8</f>
        <v>руб.</v>
      </c>
      <c r="P113" s="30"/>
      <c r="R113" s="24"/>
      <c r="S113" s="30"/>
      <c r="V113" s="85"/>
      <c r="W113" s="29">
        <f ca="1">SUM(INDIRECT(ADDRESS(ROW(),SUMIFS($1:$1,$5:$5,1))):INDIRECT(ADDRESS(ROW(),SUMIFS($1:$1,$5:$5,MAX($5:$5)))))</f>
        <v>94802946</v>
      </c>
      <c r="Z113" s="30">
        <f ca="1">IF(Z$5="",0,SUMIFS(Potoki!Z:Z,Potoki!$F:$F,$F113,Potoki!$G:$G,IF($G113="","",$G113)))</f>
        <v>0</v>
      </c>
      <c r="AA113" s="30">
        <f ca="1">IF(AA$5="",0,SUMIFS(Potoki!AA:AA,Potoki!$F:$F,$F113,Potoki!$G:$G,IF($G113="","",$G113)))</f>
        <v>0</v>
      </c>
      <c r="AB113" s="30">
        <f ca="1">IF(AB$5="",0,SUMIFS(Potoki!AB:AB,Potoki!$F:$F,$F113,Potoki!$G:$G,IF($G113="","",$G113)))</f>
        <v>0</v>
      </c>
      <c r="AC113" s="30">
        <f ca="1">IF(AC$5="",0,SUMIFS(Potoki!AC:AC,Potoki!$F:$F,$F113,Potoki!$G:$G,IF($G113="","",$G113)))</f>
        <v>4200</v>
      </c>
      <c r="AD113" s="30">
        <f ca="1">IF(AD$5="",0,SUMIFS(Potoki!AD:AD,Potoki!$F:$F,$F113,Potoki!$G:$G,IF($G113="","",$G113)))</f>
        <v>16800</v>
      </c>
      <c r="AE113" s="30">
        <f ca="1">IF(AE$5="",0,SUMIFS(Potoki!AE:AE,Potoki!$F:$F,$F113,Potoki!$G:$G,IF($G113="","",$G113)))</f>
        <v>30240</v>
      </c>
      <c r="AF113" s="30">
        <f ca="1">IF(AF$5="",0,SUMIFS(Potoki!AF:AF,Potoki!$F:$F,$F113,Potoki!$G:$G,IF($G113="","",$G113)))</f>
        <v>44205</v>
      </c>
      <c r="AG113" s="30">
        <f ca="1">IF(AG$5="",0,SUMIFS(Potoki!AG:AG,Potoki!$F:$F,$F113,Potoki!$G:$G,IF($G113="","",$G113)))</f>
        <v>56385</v>
      </c>
      <c r="AH113" s="30">
        <f ca="1">IF(AH$5="",0,SUMIFS(Potoki!AH:AH,Potoki!$F:$F,$F113,Potoki!$G:$G,IF($G113="","",$G113)))</f>
        <v>74067.000000000015</v>
      </c>
      <c r="AI113" s="30">
        <f ca="1">IF(AI$5="",0,SUMIFS(Potoki!AI:AI,Potoki!$F:$F,$F113,Potoki!$G:$G,IF($G113="","",$G113)))</f>
        <v>120267.00000000001</v>
      </c>
      <c r="AJ113" s="30">
        <f ca="1">IF(AJ$5="",0,SUMIFS(Potoki!AJ:AJ,Potoki!$F:$F,$F113,Potoki!$G:$G,IF($G113="","",$G113)))</f>
        <v>198051</v>
      </c>
      <c r="AK113" s="30">
        <f ca="1">IF(AK$5="",0,SUMIFS(Potoki!AK:AK,Potoki!$F:$F,$F113,Potoki!$G:$G,IF($G113="","",$G113)))</f>
        <v>309718.5</v>
      </c>
      <c r="AL113" s="30">
        <f ca="1">IF(AL$5="",0,SUMIFS(Potoki!AL:AL,Potoki!$F:$F,$F113,Potoki!$G:$G,IF($G113="","",$G113)))</f>
        <v>451185</v>
      </c>
      <c r="AM113" s="30">
        <f ca="1">IF(AM$5="",0,SUMIFS(Potoki!AM:AM,Potoki!$F:$F,$F113,Potoki!$G:$G,IF($G113="","",$G113)))</f>
        <v>610228.5</v>
      </c>
      <c r="AN113" s="30">
        <f ca="1">IF(AN$5="",0,SUMIFS(Potoki!AN:AN,Potoki!$F:$F,$F113,Potoki!$G:$G,IF($G113="","",$G113)))</f>
        <v>779709</v>
      </c>
      <c r="AO113" s="30">
        <f ca="1">IF(AO$5="",0,SUMIFS(Potoki!AO:AO,Potoki!$F:$F,$F113,Potoki!$G:$G,IF($G113="","",$G113)))</f>
        <v>954607.5</v>
      </c>
      <c r="AP113" s="30">
        <f ca="1">IF(AP$5="",0,SUMIFS(Potoki!AP:AP,Potoki!$F:$F,$F113,Potoki!$G:$G,IF($G113="","",$G113)))</f>
        <v>1132372.5</v>
      </c>
      <c r="AQ113" s="30">
        <f ca="1">IF(AQ$5="",0,SUMIFS(Potoki!AQ:AQ,Potoki!$F:$F,$F113,Potoki!$G:$G,IF($G113="","",$G113)))</f>
        <v>1311397.5</v>
      </c>
      <c r="AR113" s="30">
        <f ca="1">IF(AR$5="",0,SUMIFS(Potoki!AR:AR,Potoki!$F:$F,$F113,Potoki!$G:$G,IF($G113="","",$G113)))</f>
        <v>1490737.5</v>
      </c>
      <c r="AS113" s="30">
        <f ca="1">IF(AS$5="",0,SUMIFS(Potoki!AS:AS,Potoki!$F:$F,$F113,Potoki!$G:$G,IF($G113="","",$G113)))</f>
        <v>1670235</v>
      </c>
      <c r="AT113" s="30">
        <f ca="1">IF(AT$5="",0,SUMIFS(Potoki!AT:AT,Potoki!$F:$F,$F113,Potoki!$G:$G,IF($G113="","",$G113)))</f>
        <v>1849785</v>
      </c>
      <c r="AU113" s="30">
        <f ca="1">IF(AU$5="",0,SUMIFS(Potoki!AU:AU,Potoki!$F:$F,$F113,Potoki!$G:$G,IF($G113="","",$G113)))</f>
        <v>2029335</v>
      </c>
      <c r="AV113" s="30">
        <f ca="1">IF(AV$5="",0,SUMIFS(Potoki!AV:AV,Potoki!$F:$F,$F113,Potoki!$G:$G,IF($G113="","",$G113)))</f>
        <v>2208885</v>
      </c>
      <c r="AW113" s="30">
        <f ca="1">IF(AW$5="",0,SUMIFS(Potoki!AW:AW,Potoki!$F:$F,$F113,Potoki!$G:$G,IF($G113="","",$G113)))</f>
        <v>2388435</v>
      </c>
      <c r="AX113" s="30">
        <f ca="1">IF(AX$5="",0,SUMIFS(Potoki!AX:AX,Potoki!$F:$F,$F113,Potoki!$G:$G,IF($G113="","",$G113)))</f>
        <v>2567985</v>
      </c>
      <c r="AY113" s="30">
        <f ca="1">IF(AY$5="",0,SUMIFS(Potoki!AY:AY,Potoki!$F:$F,$F113,Potoki!$G:$G,IF($G113="","",$G113)))</f>
        <v>2747535</v>
      </c>
      <c r="AZ113" s="30">
        <f ca="1">IF(AZ$5="",0,SUMIFS(Potoki!AZ:AZ,Potoki!$F:$F,$F113,Potoki!$G:$G,IF($G113="","",$G113)))</f>
        <v>2916585</v>
      </c>
      <c r="BA113" s="30">
        <f ca="1">IF(BA$5="",0,SUMIFS(Potoki!BA:BA,Potoki!$F:$F,$F113,Potoki!$G:$G,IF($G113="","",$G113)))</f>
        <v>3054135</v>
      </c>
      <c r="BB113" s="30">
        <f ca="1">IF(BB$5="",0,SUMIFS(Potoki!BB:BB,Potoki!$F:$F,$F113,Potoki!$G:$G,IF($G113="","",$G113)))</f>
        <v>3158085</v>
      </c>
      <c r="BC113" s="30">
        <f ca="1">IF(BC$5="",0,SUMIFS(Potoki!BC:BC,Potoki!$F:$F,$F113,Potoki!$G:$G,IF($G113="","",$G113)))</f>
        <v>3227122.5</v>
      </c>
      <c r="BD113" s="30">
        <f ca="1">IF(BD$5="",0,SUMIFS(Potoki!BD:BD,Potoki!$F:$F,$F113,Potoki!$G:$G,IF($G113="","",$G113)))</f>
        <v>3265710</v>
      </c>
      <c r="BE113" s="30">
        <f ca="1">IF(BE$5="",0,SUMIFS(Potoki!BE:BE,Potoki!$F:$F,$F113,Potoki!$G:$G,IF($G113="","",$G113)))</f>
        <v>3286342.5</v>
      </c>
      <c r="BF113" s="30">
        <f ca="1">IF(BF$5="",0,SUMIFS(Potoki!BF:BF,Potoki!$F:$F,$F113,Potoki!$G:$G,IF($G113="","",$G113)))</f>
        <v>3296475</v>
      </c>
      <c r="BG113" s="30">
        <f ca="1">IF(BG$5="",0,SUMIFS(Potoki!BG:BG,Potoki!$F:$F,$F113,Potoki!$G:$G,IF($G113="","",$G113)))</f>
        <v>3301147.5</v>
      </c>
      <c r="BH113" s="30">
        <f ca="1">IF(BH$5="",0,SUMIFS(Potoki!BH:BH,Potoki!$F:$F,$F113,Potoki!$G:$G,IF($G113="","",$G113)))</f>
        <v>3302932.5</v>
      </c>
      <c r="BI113" s="30">
        <f ca="1">IF(BI$5="",0,SUMIFS(Potoki!BI:BI,Potoki!$F:$F,$F113,Potoki!$G:$G,IF($G113="","",$G113)))</f>
        <v>3303457.5</v>
      </c>
      <c r="BJ113" s="30">
        <f ca="1">IF(BJ$5="",0,SUMIFS(Potoki!BJ:BJ,Potoki!$F:$F,$F113,Potoki!$G:$G,IF($G113="","",$G113)))</f>
        <v>3303667.5</v>
      </c>
      <c r="BK113" s="30">
        <f ca="1">IF(BK$5="",0,SUMIFS(Potoki!BK:BK,Potoki!$F:$F,$F113,Potoki!$G:$G,IF($G113="","",$G113)))</f>
        <v>3303720.0000000005</v>
      </c>
      <c r="BL113" s="30">
        <f ca="1">IF(BL$5="",0,SUMIFS(Potoki!BL:BL,Potoki!$F:$F,$F113,Potoki!$G:$G,IF($G113="","",$G113)))</f>
        <v>3303720.0000000005</v>
      </c>
      <c r="BM113" s="30">
        <f ca="1">IF(BM$5="",0,SUMIFS(Potoki!BM:BM,Potoki!$F:$F,$F113,Potoki!$G:$G,IF($G113="","",$G113)))</f>
        <v>3303720.0000000005</v>
      </c>
      <c r="BN113" s="30">
        <f ca="1">IF(BN$5="",0,SUMIFS(Potoki!BN:BN,Potoki!$F:$F,$F113,Potoki!$G:$G,IF($G113="","",$G113)))</f>
        <v>3303720.0000000005</v>
      </c>
      <c r="BO113" s="30">
        <f ca="1">IF(BO$5="",0,SUMIFS(Potoki!BO:BO,Potoki!$F:$F,$F113,Potoki!$G:$G,IF($G113="","",$G113)))</f>
        <v>3303720.0000000005</v>
      </c>
      <c r="BP113" s="30">
        <f ca="1">IF(BP$5="",0,SUMIFS(Potoki!BP:BP,Potoki!$F:$F,$F113,Potoki!$G:$G,IF($G113="","",$G113)))</f>
        <v>3303720.0000000005</v>
      </c>
      <c r="BQ113" s="30">
        <f ca="1">IF(BQ$5="",0,SUMIFS(Potoki!BQ:BQ,Potoki!$F:$F,$F113,Potoki!$G:$G,IF($G113="","",$G113)))</f>
        <v>3303720.0000000005</v>
      </c>
      <c r="BR113" s="30">
        <f ca="1">IF(BR$5="",0,SUMIFS(Potoki!BR:BR,Potoki!$F:$F,$F113,Potoki!$G:$G,IF($G113="","",$G113)))</f>
        <v>3303720.0000000005</v>
      </c>
      <c r="BS113" s="30">
        <f ca="1">IF(BS$5="",0,SUMIFS(Potoki!BS:BS,Potoki!$F:$F,$F113,Potoki!$G:$G,IF($G113="","",$G113)))</f>
        <v>3303720.0000000005</v>
      </c>
      <c r="BT113" s="30">
        <f ca="1">IF(BT$5="",0,SUMIFS(Potoki!BT:BT,Potoki!$F:$F,$F113,Potoki!$G:$G,IF($G113="","",$G113)))</f>
        <v>3303720.0000000005</v>
      </c>
      <c r="BU113" s="30">
        <f ca="1">IF(BU$5="",0,SUMIFS(Potoki!BU:BU,Potoki!$F:$F,$F113,Potoki!$G:$G,IF($G113="","",$G113)))</f>
        <v>3303720.0000000005</v>
      </c>
      <c r="BV113" s="30">
        <f>IF(BV$5="",0,SUMIFS(Potoki!BV:BV,Potoki!$F:$F,$F113,Potoki!$G:$G,IF($G113="","",$G113)))</f>
        <v>0</v>
      </c>
      <c r="BW113" s="30">
        <f>IF(BW$5="",0,SUMIFS(Potoki!BW:BW,Potoki!$F:$F,$F113,Potoki!$G:$G,IF($G113="","",$G113)))</f>
        <v>0</v>
      </c>
      <c r="BX113" s="30">
        <f>IF(BX$5="",0,SUMIFS(Potoki!BX:BX,Potoki!$F:$F,$F113,Potoki!$G:$G,IF($G113="","",$G113)))</f>
        <v>0</v>
      </c>
      <c r="BY113" s="30">
        <f>IF(BY$5="",0,SUMIFS(Potoki!BY:BY,Potoki!$F:$F,$F113,Potoki!$G:$G,IF($G113="","",$G113)))</f>
        <v>0</v>
      </c>
      <c r="BZ113" s="30">
        <f>IF(BZ$5="",0,SUMIFS(Potoki!BZ:BZ,Potoki!$F:$F,$F113,Potoki!$G:$G,IF($G113="","",$G113)))</f>
        <v>0</v>
      </c>
      <c r="CA113" s="30">
        <f>IF(CA$5="",0,SUMIFS(Potoki!CA:CA,Potoki!$F:$F,$F113,Potoki!$G:$G,IF($G113="","",$G113)))</f>
        <v>0</v>
      </c>
      <c r="CB113" s="30">
        <f>IF(CB$5="",0,SUMIFS(Potoki!CB:CB,Potoki!$F:$F,$F113,Potoki!$G:$G,IF($G113="","",$G113)))</f>
        <v>0</v>
      </c>
      <c r="CC113" s="30">
        <f>IF(CC$5="",0,SUMIFS(Potoki!CC:CC,Potoki!$F:$F,$F113,Potoki!$G:$G,IF($G113="","",$G113)))</f>
        <v>0</v>
      </c>
      <c r="CD113" s="30">
        <f>IF(CD$5="",0,SUMIFS(Potoki!CD:CD,Potoki!$F:$F,$F113,Potoki!$G:$G,IF($G113="","",$G113)))</f>
        <v>0</v>
      </c>
      <c r="CE113" s="30">
        <f>IF(CE$5="",0,SUMIFS(Potoki!CE:CE,Potoki!$F:$F,$F113,Potoki!$G:$G,IF($G113="","",$G113)))</f>
        <v>0</v>
      </c>
      <c r="CF113" s="30">
        <f>IF(CF$5="",0,SUMIFS(Potoki!CF:CF,Potoki!$F:$F,$F113,Potoki!$G:$G,IF($G113="","",$G113)))</f>
        <v>0</v>
      </c>
      <c r="CG113" s="30">
        <f>IF(CG$5="",0,SUMIFS(Potoki!CG:CG,Potoki!$F:$F,$F113,Potoki!$G:$G,IF($G113="","",$G113)))</f>
        <v>0</v>
      </c>
      <c r="CH113" s="30">
        <f>IF(CH$5="",0,SUMIFS(Potoki!CH:CH,Potoki!$F:$F,$F113,Potoki!$G:$G,IF($G113="","",$G113)))</f>
        <v>0</v>
      </c>
      <c r="CI113" s="30">
        <f>IF(CI$5="",0,SUMIFS(Potoki!CI:CI,Potoki!$F:$F,$F113,Potoki!$G:$G,IF($G113="","",$G113)))</f>
        <v>0</v>
      </c>
      <c r="CJ113" s="30">
        <f>IF(CJ$5="",0,SUMIFS(Potoki!CJ:CJ,Potoki!$F:$F,$F113,Potoki!$G:$G,IF($G113="","",$G113)))</f>
        <v>0</v>
      </c>
      <c r="CK113" s="30">
        <f>IF(CK$5="",0,SUMIFS(Potoki!CK:CK,Potoki!$F:$F,$F113,Potoki!$G:$G,IF($G113="","",$G113)))</f>
        <v>0</v>
      </c>
      <c r="CL113" s="30">
        <f>IF(CL$5="",0,SUMIFS(Potoki!CL:CL,Potoki!$F:$F,$F113,Potoki!$G:$G,IF($G113="","",$G113)))</f>
        <v>0</v>
      </c>
      <c r="CM113" s="30">
        <f>IF(CM$5="",0,SUMIFS(Potoki!CM:CM,Potoki!$F:$F,$F113,Potoki!$G:$G,IF($G113="","",$G113)))</f>
        <v>0</v>
      </c>
      <c r="CN113" s="30">
        <f>IF(CN$5="",0,SUMIFS(Potoki!CN:CN,Potoki!$F:$F,$F113,Potoki!$G:$G,IF($G113="","",$G113)))</f>
        <v>0</v>
      </c>
      <c r="CO113" s="30">
        <f>IF(CO$5="",0,SUMIFS(Potoki!CO:CO,Potoki!$F:$F,$F113,Potoki!$G:$G,IF($G113="","",$G113)))</f>
        <v>0</v>
      </c>
      <c r="CP113" s="30">
        <f>IF(CP$5="",0,SUMIFS(Potoki!CP:CP,Potoki!$F:$F,$F113,Potoki!$G:$G,IF($G113="","",$G113)))</f>
        <v>0</v>
      </c>
      <c r="CQ113" s="30">
        <f>IF(CQ$5="",0,SUMIFS(Potoki!CQ:CQ,Potoki!$F:$F,$F113,Potoki!$G:$G,IF($G113="","",$G113)))</f>
        <v>0</v>
      </c>
      <c r="CR113" s="30">
        <f>IF(CR$5="",0,SUMIFS(Potoki!CR:CR,Potoki!$F:$F,$F113,Potoki!$G:$G,IF($G113="","",$G113)))</f>
        <v>0</v>
      </c>
      <c r="CS113" s="30">
        <f>IF(CS$5="",0,SUMIFS(Potoki!CS:CS,Potoki!$F:$F,$F113,Potoki!$G:$G,IF($G113="","",$G113)))</f>
        <v>0</v>
      </c>
      <c r="CT113" s="30">
        <f>IF(CT$5="",0,SUMIFS(Potoki!CT:CT,Potoki!$F:$F,$F113,Potoki!$G:$G,IF($G113="","",$G113)))</f>
        <v>0</v>
      </c>
    </row>
    <row r="114" spans="1:98" s="27" customFormat="1" ht="12" x14ac:dyDescent="0.25">
      <c r="A114" s="26">
        <f>ROW()</f>
        <v>114</v>
      </c>
      <c r="B114" s="139"/>
      <c r="C114" s="142"/>
      <c r="E114" s="24"/>
      <c r="F114" s="66" t="str">
        <f>F112</f>
        <v>Закупка сырья и материалов</v>
      </c>
      <c r="G114" s="27" t="str">
        <f>BP!$F$22</f>
        <v>Сырье</v>
      </c>
      <c r="H114" s="67"/>
      <c r="I114" s="67"/>
      <c r="J114" s="67"/>
      <c r="K114" s="67"/>
      <c r="L114" s="67"/>
      <c r="M114" s="27" t="str">
        <f>Lists!$R$8</f>
        <v>руб.</v>
      </c>
      <c r="P114" s="30"/>
      <c r="R114" s="24"/>
      <c r="S114" s="30"/>
      <c r="V114" s="85"/>
      <c r="W114" s="29">
        <f ca="1">SUM(INDIRECT(ADDRESS(ROW(),SUMIFS($1:$1,$5:$5,1))):INDIRECT(ADDRESS(ROW(),SUMIFS($1:$1,$5:$5,MAX($5:$5)))))</f>
        <v>10834622.4</v>
      </c>
      <c r="Z114" s="30">
        <f ca="1">IF(Z$5="",0,SUMIFS(Potoki!Z:Z,Potoki!$F:$F,$F114,Potoki!$G:$G,IF($G114="","",$G114)))</f>
        <v>0</v>
      </c>
      <c r="AA114" s="30">
        <f ca="1">IF(AA$5="",0,SUMIFS(Potoki!AA:AA,Potoki!$F:$F,$F114,Potoki!$G:$G,IF($G114="","",$G114)))</f>
        <v>0</v>
      </c>
      <c r="AB114" s="30">
        <f ca="1">IF(AB$5="",0,SUMIFS(Potoki!AB:AB,Potoki!$F:$F,$F114,Potoki!$G:$G,IF($G114="","",$G114)))</f>
        <v>0</v>
      </c>
      <c r="AC114" s="30">
        <f ca="1">IF(AC$5="",0,SUMIFS(Potoki!AC:AC,Potoki!$F:$F,$F114,Potoki!$G:$G,IF($G114="","",$G114)))</f>
        <v>480</v>
      </c>
      <c r="AD114" s="30">
        <f ca="1">IF(AD$5="",0,SUMIFS(Potoki!AD:AD,Potoki!$F:$F,$F114,Potoki!$G:$G,IF($G114="","",$G114)))</f>
        <v>1920</v>
      </c>
      <c r="AE114" s="30">
        <f ca="1">IF(AE$5="",0,SUMIFS(Potoki!AE:AE,Potoki!$F:$F,$F114,Potoki!$G:$G,IF($G114="","",$G114)))</f>
        <v>3456</v>
      </c>
      <c r="AF114" s="30">
        <f ca="1">IF(AF$5="",0,SUMIFS(Potoki!AF:AF,Potoki!$F:$F,$F114,Potoki!$G:$G,IF($G114="","",$G114)))</f>
        <v>5052</v>
      </c>
      <c r="AG114" s="30">
        <f ca="1">IF(AG$5="",0,SUMIFS(Potoki!AG:AG,Potoki!$F:$F,$F114,Potoki!$G:$G,IF($G114="","",$G114)))</f>
        <v>6444</v>
      </c>
      <c r="AH114" s="30">
        <f ca="1">IF(AH$5="",0,SUMIFS(Potoki!AH:AH,Potoki!$F:$F,$F114,Potoki!$G:$G,IF($G114="","",$G114)))</f>
        <v>8464.8000000000011</v>
      </c>
      <c r="AI114" s="30">
        <f ca="1">IF(AI$5="",0,SUMIFS(Potoki!AI:AI,Potoki!$F:$F,$F114,Potoki!$G:$G,IF($G114="","",$G114)))</f>
        <v>13744.800000000001</v>
      </c>
      <c r="AJ114" s="30">
        <f ca="1">IF(AJ$5="",0,SUMIFS(Potoki!AJ:AJ,Potoki!$F:$F,$F114,Potoki!$G:$G,IF($G114="","",$G114)))</f>
        <v>22634.400000000001</v>
      </c>
      <c r="AK114" s="30">
        <f ca="1">IF(AK$5="",0,SUMIFS(Potoki!AK:AK,Potoki!$F:$F,$F114,Potoki!$G:$G,IF($G114="","",$G114)))</f>
        <v>35396.399999999994</v>
      </c>
      <c r="AL114" s="30">
        <f ca="1">IF(AL$5="",0,SUMIFS(Potoki!AL:AL,Potoki!$F:$F,$F114,Potoki!$G:$G,IF($G114="","",$G114)))</f>
        <v>51564</v>
      </c>
      <c r="AM114" s="30">
        <f ca="1">IF(AM$5="",0,SUMIFS(Potoki!AM:AM,Potoki!$F:$F,$F114,Potoki!$G:$G,IF($G114="","",$G114)))</f>
        <v>69740.399999999994</v>
      </c>
      <c r="AN114" s="30">
        <f ca="1">IF(AN$5="",0,SUMIFS(Potoki!AN:AN,Potoki!$F:$F,$F114,Potoki!$G:$G,IF($G114="","",$G114)))</f>
        <v>89109.6</v>
      </c>
      <c r="AO114" s="30">
        <f ca="1">IF(AO$5="",0,SUMIFS(Potoki!AO:AO,Potoki!$F:$F,$F114,Potoki!$G:$G,IF($G114="","",$G114)))</f>
        <v>109098</v>
      </c>
      <c r="AP114" s="30">
        <f ca="1">IF(AP$5="",0,SUMIFS(Potoki!AP:AP,Potoki!$F:$F,$F114,Potoki!$G:$G,IF($G114="","",$G114)))</f>
        <v>129414</v>
      </c>
      <c r="AQ114" s="30">
        <f ca="1">IF(AQ$5="",0,SUMIFS(Potoki!AQ:AQ,Potoki!$F:$F,$F114,Potoki!$G:$G,IF($G114="","",$G114)))</f>
        <v>149874</v>
      </c>
      <c r="AR114" s="30">
        <f ca="1">IF(AR$5="",0,SUMIFS(Potoki!AR:AR,Potoki!$F:$F,$F114,Potoki!$G:$G,IF($G114="","",$G114)))</f>
        <v>170370</v>
      </c>
      <c r="AS114" s="30">
        <f ca="1">IF(AS$5="",0,SUMIFS(Potoki!AS:AS,Potoki!$F:$F,$F114,Potoki!$G:$G,IF($G114="","",$G114)))</f>
        <v>190884</v>
      </c>
      <c r="AT114" s="30">
        <f ca="1">IF(AT$5="",0,SUMIFS(Potoki!AT:AT,Potoki!$F:$F,$F114,Potoki!$G:$G,IF($G114="","",$G114)))</f>
        <v>211404</v>
      </c>
      <c r="AU114" s="30">
        <f ca="1">IF(AU$5="",0,SUMIFS(Potoki!AU:AU,Potoki!$F:$F,$F114,Potoki!$G:$G,IF($G114="","",$G114)))</f>
        <v>231924</v>
      </c>
      <c r="AV114" s="30">
        <f ca="1">IF(AV$5="",0,SUMIFS(Potoki!AV:AV,Potoki!$F:$F,$F114,Potoki!$G:$G,IF($G114="","",$G114)))</f>
        <v>252444</v>
      </c>
      <c r="AW114" s="30">
        <f ca="1">IF(AW$5="",0,SUMIFS(Potoki!AW:AW,Potoki!$F:$F,$F114,Potoki!$G:$G,IF($G114="","",$G114)))</f>
        <v>272964</v>
      </c>
      <c r="AX114" s="30">
        <f ca="1">IF(AX$5="",0,SUMIFS(Potoki!AX:AX,Potoki!$F:$F,$F114,Potoki!$G:$G,IF($G114="","",$G114)))</f>
        <v>293484</v>
      </c>
      <c r="AY114" s="30">
        <f ca="1">IF(AY$5="",0,SUMIFS(Potoki!AY:AY,Potoki!$F:$F,$F114,Potoki!$G:$G,IF($G114="","",$G114)))</f>
        <v>314004</v>
      </c>
      <c r="AZ114" s="30">
        <f ca="1">IF(AZ$5="",0,SUMIFS(Potoki!AZ:AZ,Potoki!$F:$F,$F114,Potoki!$G:$G,IF($G114="","",$G114)))</f>
        <v>333324</v>
      </c>
      <c r="BA114" s="30">
        <f ca="1">IF(BA$5="",0,SUMIFS(Potoki!BA:BA,Potoki!$F:$F,$F114,Potoki!$G:$G,IF($G114="","",$G114)))</f>
        <v>349044</v>
      </c>
      <c r="BB114" s="30">
        <f ca="1">IF(BB$5="",0,SUMIFS(Potoki!BB:BB,Potoki!$F:$F,$F114,Potoki!$G:$G,IF($G114="","",$G114)))</f>
        <v>360924</v>
      </c>
      <c r="BC114" s="30">
        <f ca="1">IF(BC$5="",0,SUMIFS(Potoki!BC:BC,Potoki!$F:$F,$F114,Potoki!$G:$G,IF($G114="","",$G114)))</f>
        <v>368814</v>
      </c>
      <c r="BD114" s="30">
        <f ca="1">IF(BD$5="",0,SUMIFS(Potoki!BD:BD,Potoki!$F:$F,$F114,Potoki!$G:$G,IF($G114="","",$G114)))</f>
        <v>373224</v>
      </c>
      <c r="BE114" s="30">
        <f ca="1">IF(BE$5="",0,SUMIFS(Potoki!BE:BE,Potoki!$F:$F,$F114,Potoki!$G:$G,IF($G114="","",$G114)))</f>
        <v>375582</v>
      </c>
      <c r="BF114" s="30">
        <f ca="1">IF(BF$5="",0,SUMIFS(Potoki!BF:BF,Potoki!$F:$F,$F114,Potoki!$G:$G,IF($G114="","",$G114)))</f>
        <v>376740</v>
      </c>
      <c r="BG114" s="30">
        <f ca="1">IF(BG$5="",0,SUMIFS(Potoki!BG:BG,Potoki!$F:$F,$F114,Potoki!$G:$G,IF($G114="","",$G114)))</f>
        <v>377274</v>
      </c>
      <c r="BH114" s="30">
        <f ca="1">IF(BH$5="",0,SUMIFS(Potoki!BH:BH,Potoki!$F:$F,$F114,Potoki!$G:$G,IF($G114="","",$G114)))</f>
        <v>377478</v>
      </c>
      <c r="BI114" s="30">
        <f ca="1">IF(BI$5="",0,SUMIFS(Potoki!BI:BI,Potoki!$F:$F,$F114,Potoki!$G:$G,IF($G114="","",$G114)))</f>
        <v>377538</v>
      </c>
      <c r="BJ114" s="30">
        <f ca="1">IF(BJ$5="",0,SUMIFS(Potoki!BJ:BJ,Potoki!$F:$F,$F114,Potoki!$G:$G,IF($G114="","",$G114)))</f>
        <v>377562</v>
      </c>
      <c r="BK114" s="30">
        <f ca="1">IF(BK$5="",0,SUMIFS(Potoki!BK:BK,Potoki!$F:$F,$F114,Potoki!$G:$G,IF($G114="","",$G114)))</f>
        <v>377568.00000000006</v>
      </c>
      <c r="BL114" s="30">
        <f ca="1">IF(BL$5="",0,SUMIFS(Potoki!BL:BL,Potoki!$F:$F,$F114,Potoki!$G:$G,IF($G114="","",$G114)))</f>
        <v>377568.00000000006</v>
      </c>
      <c r="BM114" s="30">
        <f ca="1">IF(BM$5="",0,SUMIFS(Potoki!BM:BM,Potoki!$F:$F,$F114,Potoki!$G:$G,IF($G114="","",$G114)))</f>
        <v>377568.00000000006</v>
      </c>
      <c r="BN114" s="30">
        <f ca="1">IF(BN$5="",0,SUMIFS(Potoki!BN:BN,Potoki!$F:$F,$F114,Potoki!$G:$G,IF($G114="","",$G114)))</f>
        <v>377568.00000000006</v>
      </c>
      <c r="BO114" s="30">
        <f ca="1">IF(BO$5="",0,SUMIFS(Potoki!BO:BO,Potoki!$F:$F,$F114,Potoki!$G:$G,IF($G114="","",$G114)))</f>
        <v>377568.00000000006</v>
      </c>
      <c r="BP114" s="30">
        <f ca="1">IF(BP$5="",0,SUMIFS(Potoki!BP:BP,Potoki!$F:$F,$F114,Potoki!$G:$G,IF($G114="","",$G114)))</f>
        <v>377568.00000000006</v>
      </c>
      <c r="BQ114" s="30">
        <f ca="1">IF(BQ$5="",0,SUMIFS(Potoki!BQ:BQ,Potoki!$F:$F,$F114,Potoki!$G:$G,IF($G114="","",$G114)))</f>
        <v>377568.00000000006</v>
      </c>
      <c r="BR114" s="30">
        <f ca="1">IF(BR$5="",0,SUMIFS(Potoki!BR:BR,Potoki!$F:$F,$F114,Potoki!$G:$G,IF($G114="","",$G114)))</f>
        <v>377568.00000000006</v>
      </c>
      <c r="BS114" s="30">
        <f ca="1">IF(BS$5="",0,SUMIFS(Potoki!BS:BS,Potoki!$F:$F,$F114,Potoki!$G:$G,IF($G114="","",$G114)))</f>
        <v>377568.00000000006</v>
      </c>
      <c r="BT114" s="30">
        <f ca="1">IF(BT$5="",0,SUMIFS(Potoki!BT:BT,Potoki!$F:$F,$F114,Potoki!$G:$G,IF($G114="","",$G114)))</f>
        <v>377568.00000000006</v>
      </c>
      <c r="BU114" s="30">
        <f ca="1">IF(BU$5="",0,SUMIFS(Potoki!BU:BU,Potoki!$F:$F,$F114,Potoki!$G:$G,IF($G114="","",$G114)))</f>
        <v>377568.00000000006</v>
      </c>
      <c r="BV114" s="30">
        <f>IF(BV$5="",0,SUMIFS(Potoki!BV:BV,Potoki!$F:$F,$F114,Potoki!$G:$G,IF($G114="","",$G114)))</f>
        <v>0</v>
      </c>
      <c r="BW114" s="30">
        <f>IF(BW$5="",0,SUMIFS(Potoki!BW:BW,Potoki!$F:$F,$F114,Potoki!$G:$G,IF($G114="","",$G114)))</f>
        <v>0</v>
      </c>
      <c r="BX114" s="30">
        <f>IF(BX$5="",0,SUMIFS(Potoki!BX:BX,Potoki!$F:$F,$F114,Potoki!$G:$G,IF($G114="","",$G114)))</f>
        <v>0</v>
      </c>
      <c r="BY114" s="30">
        <f>IF(BY$5="",0,SUMIFS(Potoki!BY:BY,Potoki!$F:$F,$F114,Potoki!$G:$G,IF($G114="","",$G114)))</f>
        <v>0</v>
      </c>
      <c r="BZ114" s="30">
        <f>IF(BZ$5="",0,SUMIFS(Potoki!BZ:BZ,Potoki!$F:$F,$F114,Potoki!$G:$G,IF($G114="","",$G114)))</f>
        <v>0</v>
      </c>
      <c r="CA114" s="30">
        <f>IF(CA$5="",0,SUMIFS(Potoki!CA:CA,Potoki!$F:$F,$F114,Potoki!$G:$G,IF($G114="","",$G114)))</f>
        <v>0</v>
      </c>
      <c r="CB114" s="30">
        <f>IF(CB$5="",0,SUMIFS(Potoki!CB:CB,Potoki!$F:$F,$F114,Potoki!$G:$G,IF($G114="","",$G114)))</f>
        <v>0</v>
      </c>
      <c r="CC114" s="30">
        <f>IF(CC$5="",0,SUMIFS(Potoki!CC:CC,Potoki!$F:$F,$F114,Potoki!$G:$G,IF($G114="","",$G114)))</f>
        <v>0</v>
      </c>
      <c r="CD114" s="30">
        <f>IF(CD$5="",0,SUMIFS(Potoki!CD:CD,Potoki!$F:$F,$F114,Potoki!$G:$G,IF($G114="","",$G114)))</f>
        <v>0</v>
      </c>
      <c r="CE114" s="30">
        <f>IF(CE$5="",0,SUMIFS(Potoki!CE:CE,Potoki!$F:$F,$F114,Potoki!$G:$G,IF($G114="","",$G114)))</f>
        <v>0</v>
      </c>
      <c r="CF114" s="30">
        <f>IF(CF$5="",0,SUMIFS(Potoki!CF:CF,Potoki!$F:$F,$F114,Potoki!$G:$G,IF($G114="","",$G114)))</f>
        <v>0</v>
      </c>
      <c r="CG114" s="30">
        <f>IF(CG$5="",0,SUMIFS(Potoki!CG:CG,Potoki!$F:$F,$F114,Potoki!$G:$G,IF($G114="","",$G114)))</f>
        <v>0</v>
      </c>
      <c r="CH114" s="30">
        <f>IF(CH$5="",0,SUMIFS(Potoki!CH:CH,Potoki!$F:$F,$F114,Potoki!$G:$G,IF($G114="","",$G114)))</f>
        <v>0</v>
      </c>
      <c r="CI114" s="30">
        <f>IF(CI$5="",0,SUMIFS(Potoki!CI:CI,Potoki!$F:$F,$F114,Potoki!$G:$G,IF($G114="","",$G114)))</f>
        <v>0</v>
      </c>
      <c r="CJ114" s="30">
        <f>IF(CJ$5="",0,SUMIFS(Potoki!CJ:CJ,Potoki!$F:$F,$F114,Potoki!$G:$G,IF($G114="","",$G114)))</f>
        <v>0</v>
      </c>
      <c r="CK114" s="30">
        <f>IF(CK$5="",0,SUMIFS(Potoki!CK:CK,Potoki!$F:$F,$F114,Potoki!$G:$G,IF($G114="","",$G114)))</f>
        <v>0</v>
      </c>
      <c r="CL114" s="30">
        <f>IF(CL$5="",0,SUMIFS(Potoki!CL:CL,Potoki!$F:$F,$F114,Potoki!$G:$G,IF($G114="","",$G114)))</f>
        <v>0</v>
      </c>
      <c r="CM114" s="30">
        <f>IF(CM$5="",0,SUMIFS(Potoki!CM:CM,Potoki!$F:$F,$F114,Potoki!$G:$G,IF($G114="","",$G114)))</f>
        <v>0</v>
      </c>
      <c r="CN114" s="30">
        <f>IF(CN$5="",0,SUMIFS(Potoki!CN:CN,Potoki!$F:$F,$F114,Potoki!$G:$G,IF($G114="","",$G114)))</f>
        <v>0</v>
      </c>
      <c r="CO114" s="30">
        <f>IF(CO$5="",0,SUMIFS(Potoki!CO:CO,Potoki!$F:$F,$F114,Potoki!$G:$G,IF($G114="","",$G114)))</f>
        <v>0</v>
      </c>
      <c r="CP114" s="30">
        <f>IF(CP$5="",0,SUMIFS(Potoki!CP:CP,Potoki!$F:$F,$F114,Potoki!$G:$G,IF($G114="","",$G114)))</f>
        <v>0</v>
      </c>
      <c r="CQ114" s="30">
        <f>IF(CQ$5="",0,SUMIFS(Potoki!CQ:CQ,Potoki!$F:$F,$F114,Potoki!$G:$G,IF($G114="","",$G114)))</f>
        <v>0</v>
      </c>
      <c r="CR114" s="30">
        <f>IF(CR$5="",0,SUMIFS(Potoki!CR:CR,Potoki!$F:$F,$F114,Potoki!$G:$G,IF($G114="","",$G114)))</f>
        <v>0</v>
      </c>
      <c r="CS114" s="30">
        <f>IF(CS$5="",0,SUMIFS(Potoki!CS:CS,Potoki!$F:$F,$F114,Potoki!$G:$G,IF($G114="","",$G114)))</f>
        <v>0</v>
      </c>
      <c r="CT114" s="3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9"/>
      <c r="C115" s="142"/>
      <c r="E115" s="24"/>
      <c r="F115" s="66" t="str">
        <f>F112</f>
        <v>Закупка сырья и материалов</v>
      </c>
      <c r="G115" s="27" t="str">
        <f>BP!$F$23</f>
        <v>Материал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12199896.800000001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0</v>
      </c>
      <c r="AD115" s="30">
        <f ca="1">IF(AD$5="",0,SUMIFS(Potoki!AD:AD,Potoki!$F:$F,$F115,Potoki!$G:$G,IF($G115="","",$G115)))</f>
        <v>560</v>
      </c>
      <c r="AE115" s="30">
        <f ca="1">IF(AE$5="",0,SUMIFS(Potoki!AE:AE,Potoki!$F:$F,$F115,Potoki!$G:$G,IF($G115="","",$G115)))</f>
        <v>2240</v>
      </c>
      <c r="AF115" s="30">
        <f ca="1">IF(AF$5="",0,SUMIFS(Potoki!AF:AF,Potoki!$F:$F,$F115,Potoki!$G:$G,IF($G115="","",$G115)))</f>
        <v>4032</v>
      </c>
      <c r="AG115" s="30">
        <f ca="1">IF(AG$5="",0,SUMIFS(Potoki!AG:AG,Potoki!$F:$F,$F115,Potoki!$G:$G,IF($G115="","",$G115)))</f>
        <v>5894</v>
      </c>
      <c r="AH115" s="30">
        <f ca="1">IF(AH$5="",0,SUMIFS(Potoki!AH:AH,Potoki!$F:$F,$F115,Potoki!$G:$G,IF($G115="","",$G115)))</f>
        <v>7518</v>
      </c>
      <c r="AI115" s="30">
        <f ca="1">IF(AI$5="",0,SUMIFS(Potoki!AI:AI,Potoki!$F:$F,$F115,Potoki!$G:$G,IF($G115="","",$G115)))</f>
        <v>9875.6000000000022</v>
      </c>
      <c r="AJ115" s="30">
        <f ca="1">IF(AJ$5="",0,SUMIFS(Potoki!AJ:AJ,Potoki!$F:$F,$F115,Potoki!$G:$G,IF($G115="","",$G115)))</f>
        <v>16035.600000000002</v>
      </c>
      <c r="AK115" s="30">
        <f ca="1">IF(AK$5="",0,SUMIFS(Potoki!AK:AK,Potoki!$F:$F,$F115,Potoki!$G:$G,IF($G115="","",$G115)))</f>
        <v>26406.799999999999</v>
      </c>
      <c r="AL115" s="30">
        <f ca="1">IF(AL$5="",0,SUMIFS(Potoki!AL:AL,Potoki!$F:$F,$F115,Potoki!$G:$G,IF($G115="","",$G115)))</f>
        <v>41295.799999999996</v>
      </c>
      <c r="AM115" s="30">
        <f ca="1">IF(AM$5="",0,SUMIFS(Potoki!AM:AM,Potoki!$F:$F,$F115,Potoki!$G:$G,IF($G115="","",$G115)))</f>
        <v>60158</v>
      </c>
      <c r="AN115" s="30">
        <f ca="1">IF(AN$5="",0,SUMIFS(Potoki!AN:AN,Potoki!$F:$F,$F115,Potoki!$G:$G,IF($G115="","",$G115)))</f>
        <v>81363.8</v>
      </c>
      <c r="AO115" s="30">
        <f ca="1">IF(AO$5="",0,SUMIFS(Potoki!AO:AO,Potoki!$F:$F,$F115,Potoki!$G:$G,IF($G115="","",$G115)))</f>
        <v>103961.2</v>
      </c>
      <c r="AP115" s="30">
        <f ca="1">IF(AP$5="",0,SUMIFS(Potoki!AP:AP,Potoki!$F:$F,$F115,Potoki!$G:$G,IF($G115="","",$G115)))</f>
        <v>127281</v>
      </c>
      <c r="AQ115" s="30">
        <f ca="1">IF(AQ$5="",0,SUMIFS(Potoki!AQ:AQ,Potoki!$F:$F,$F115,Potoki!$G:$G,IF($G115="","",$G115)))</f>
        <v>150983</v>
      </c>
      <c r="AR115" s="30">
        <f ca="1">IF(AR$5="",0,SUMIFS(Potoki!AR:AR,Potoki!$F:$F,$F115,Potoki!$G:$G,IF($G115="","",$G115)))</f>
        <v>174853</v>
      </c>
      <c r="AS115" s="30">
        <f ca="1">IF(AS$5="",0,SUMIFS(Potoki!AS:AS,Potoki!$F:$F,$F115,Potoki!$G:$G,IF($G115="","",$G115)))</f>
        <v>198765</v>
      </c>
      <c r="AT115" s="30">
        <f ca="1">IF(AT$5="",0,SUMIFS(Potoki!AT:AT,Potoki!$F:$F,$F115,Potoki!$G:$G,IF($G115="","",$G115)))</f>
        <v>222698</v>
      </c>
      <c r="AU115" s="30">
        <f ca="1">IF(AU$5="",0,SUMIFS(Potoki!AU:AU,Potoki!$F:$F,$F115,Potoki!$G:$G,IF($G115="","",$G115)))</f>
        <v>246638</v>
      </c>
      <c r="AV115" s="30">
        <f ca="1">IF(AV$5="",0,SUMIFS(Potoki!AV:AV,Potoki!$F:$F,$F115,Potoki!$G:$G,IF($G115="","",$G115)))</f>
        <v>270578</v>
      </c>
      <c r="AW115" s="30">
        <f ca="1">IF(AW$5="",0,SUMIFS(Potoki!AW:AW,Potoki!$F:$F,$F115,Potoki!$G:$G,IF($G115="","",$G115)))</f>
        <v>294518</v>
      </c>
      <c r="AX115" s="30">
        <f ca="1">IF(AX$5="",0,SUMIFS(Potoki!AX:AX,Potoki!$F:$F,$F115,Potoki!$G:$G,IF($G115="","",$G115)))</f>
        <v>318458</v>
      </c>
      <c r="AY115" s="30">
        <f ca="1">IF(AY$5="",0,SUMIFS(Potoki!AY:AY,Potoki!$F:$F,$F115,Potoki!$G:$G,IF($G115="","",$G115)))</f>
        <v>342398</v>
      </c>
      <c r="AZ115" s="30">
        <f ca="1">IF(AZ$5="",0,SUMIFS(Potoki!AZ:AZ,Potoki!$F:$F,$F115,Potoki!$G:$G,IF($G115="","",$G115)))</f>
        <v>366338</v>
      </c>
      <c r="BA115" s="30">
        <f ca="1">IF(BA$5="",0,SUMIFS(Potoki!BA:BA,Potoki!$F:$F,$F115,Potoki!$G:$G,IF($G115="","",$G115)))</f>
        <v>388878</v>
      </c>
      <c r="BB115" s="30">
        <f ca="1">IF(BB$5="",0,SUMIFS(Potoki!BB:BB,Potoki!$F:$F,$F115,Potoki!$G:$G,IF($G115="","",$G115)))</f>
        <v>407218</v>
      </c>
      <c r="BC115" s="30">
        <f ca="1">IF(BC$5="",0,SUMIFS(Potoki!BC:BC,Potoki!$F:$F,$F115,Potoki!$G:$G,IF($G115="","",$G115)))</f>
        <v>421078</v>
      </c>
      <c r="BD115" s="30">
        <f ca="1">IF(BD$5="",0,SUMIFS(Potoki!BD:BD,Potoki!$F:$F,$F115,Potoki!$G:$G,IF($G115="","",$G115)))</f>
        <v>430283</v>
      </c>
      <c r="BE115" s="30">
        <f ca="1">IF(BE$5="",0,SUMIFS(Potoki!BE:BE,Potoki!$F:$F,$F115,Potoki!$G:$G,IF($G115="","",$G115)))</f>
        <v>435428</v>
      </c>
      <c r="BF115" s="30">
        <f ca="1">IF(BF$5="",0,SUMIFS(Potoki!BF:BF,Potoki!$F:$F,$F115,Potoki!$G:$G,IF($G115="","",$G115)))</f>
        <v>438179</v>
      </c>
      <c r="BG115" s="30">
        <f ca="1">IF(BG$5="",0,SUMIFS(Potoki!BG:BG,Potoki!$F:$F,$F115,Potoki!$G:$G,IF($G115="","",$G115)))</f>
        <v>439530</v>
      </c>
      <c r="BH115" s="30">
        <f ca="1">IF(BH$5="",0,SUMIFS(Potoki!BH:BH,Potoki!$F:$F,$F115,Potoki!$G:$G,IF($G115="","",$G115)))</f>
        <v>440153</v>
      </c>
      <c r="BI115" s="30">
        <f ca="1">IF(BI$5="",0,SUMIFS(Potoki!BI:BI,Potoki!$F:$F,$F115,Potoki!$G:$G,IF($G115="","",$G115)))</f>
        <v>440391</v>
      </c>
      <c r="BJ115" s="30">
        <f ca="1">IF(BJ$5="",0,SUMIFS(Potoki!BJ:BJ,Potoki!$F:$F,$F115,Potoki!$G:$G,IF($G115="","",$G115)))</f>
        <v>440461</v>
      </c>
      <c r="BK115" s="30">
        <f ca="1">IF(BK$5="",0,SUMIFS(Potoki!BK:BK,Potoki!$F:$F,$F115,Potoki!$G:$G,IF($G115="","",$G115)))</f>
        <v>440489</v>
      </c>
      <c r="BL115" s="30">
        <f ca="1">IF(BL$5="",0,SUMIFS(Potoki!BL:BL,Potoki!$F:$F,$F115,Potoki!$G:$G,IF($G115="","",$G115)))</f>
        <v>440496.00000000006</v>
      </c>
      <c r="BM115" s="30">
        <f ca="1">IF(BM$5="",0,SUMIFS(Potoki!BM:BM,Potoki!$F:$F,$F115,Potoki!$G:$G,IF($G115="","",$G115)))</f>
        <v>440496.00000000006</v>
      </c>
      <c r="BN115" s="30">
        <f ca="1">IF(BN$5="",0,SUMIFS(Potoki!BN:BN,Potoki!$F:$F,$F115,Potoki!$G:$G,IF($G115="","",$G115)))</f>
        <v>440496.00000000006</v>
      </c>
      <c r="BO115" s="30">
        <f ca="1">IF(BO$5="",0,SUMIFS(Potoki!BO:BO,Potoki!$F:$F,$F115,Potoki!$G:$G,IF($G115="","",$G115)))</f>
        <v>440496.00000000006</v>
      </c>
      <c r="BP115" s="30">
        <f ca="1">IF(BP$5="",0,SUMIFS(Potoki!BP:BP,Potoki!$F:$F,$F115,Potoki!$G:$G,IF($G115="","",$G115)))</f>
        <v>440496.00000000006</v>
      </c>
      <c r="BQ115" s="30">
        <f ca="1">IF(BQ$5="",0,SUMIFS(Potoki!BQ:BQ,Potoki!$F:$F,$F115,Potoki!$G:$G,IF($G115="","",$G115)))</f>
        <v>440496.00000000006</v>
      </c>
      <c r="BR115" s="30">
        <f ca="1">IF(BR$5="",0,SUMIFS(Potoki!BR:BR,Potoki!$F:$F,$F115,Potoki!$G:$G,IF($G115="","",$G115)))</f>
        <v>440496.00000000006</v>
      </c>
      <c r="BS115" s="30">
        <f ca="1">IF(BS$5="",0,SUMIFS(Potoki!BS:BS,Potoki!$F:$F,$F115,Potoki!$G:$G,IF($G115="","",$G115)))</f>
        <v>440496.00000000006</v>
      </c>
      <c r="BT115" s="30">
        <f ca="1">IF(BT$5="",0,SUMIFS(Potoki!BT:BT,Potoki!$F:$F,$F115,Potoki!$G:$G,IF($G115="","",$G115)))</f>
        <v>440496.00000000006</v>
      </c>
      <c r="BU115" s="30">
        <f ca="1">IF(BU$5="",0,SUMIFS(Potoki!BU:BU,Potoki!$F:$F,$F115,Potoki!$G:$G,IF($G115="","",$G115)))</f>
        <v>440496.00000000006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139"/>
      <c r="C116" s="142"/>
      <c r="E116" s="24"/>
      <c r="F116" s="66" t="str">
        <f>F112</f>
        <v>Закупка сырья и материалов</v>
      </c>
      <c r="G116" s="27" t="str">
        <f>BP!$F$25</f>
        <v>Упаковка</v>
      </c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34856848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0</v>
      </c>
      <c r="AD116" s="30">
        <f ca="1">IF(AD$5="",0,SUMIFS(Potoki!AD:AD,Potoki!$F:$F,$F116,Potoki!$G:$G,IF($G116="","",$G116)))</f>
        <v>1600</v>
      </c>
      <c r="AE116" s="30">
        <f ca="1">IF(AE$5="",0,SUMIFS(Potoki!AE:AE,Potoki!$F:$F,$F116,Potoki!$G:$G,IF($G116="","",$G116)))</f>
        <v>6400</v>
      </c>
      <c r="AF116" s="30">
        <f ca="1">IF(AF$5="",0,SUMIFS(Potoki!AF:AF,Potoki!$F:$F,$F116,Potoki!$G:$G,IF($G116="","",$G116)))</f>
        <v>11520</v>
      </c>
      <c r="AG116" s="30">
        <f ca="1">IF(AG$5="",0,SUMIFS(Potoki!AG:AG,Potoki!$F:$F,$F116,Potoki!$G:$G,IF($G116="","",$G116)))</f>
        <v>16840</v>
      </c>
      <c r="AH116" s="30">
        <f ca="1">IF(AH$5="",0,SUMIFS(Potoki!AH:AH,Potoki!$F:$F,$F116,Potoki!$G:$G,IF($G116="","",$G116)))</f>
        <v>21480</v>
      </c>
      <c r="AI116" s="30">
        <f ca="1">IF(AI$5="",0,SUMIFS(Potoki!AI:AI,Potoki!$F:$F,$F116,Potoki!$G:$G,IF($G116="","",$G116)))</f>
        <v>28216.000000000004</v>
      </c>
      <c r="AJ116" s="30">
        <f ca="1">IF(AJ$5="",0,SUMIFS(Potoki!AJ:AJ,Potoki!$F:$F,$F116,Potoki!$G:$G,IF($G116="","",$G116)))</f>
        <v>45816</v>
      </c>
      <c r="AK116" s="30">
        <f ca="1">IF(AK$5="",0,SUMIFS(Potoki!AK:AK,Potoki!$F:$F,$F116,Potoki!$G:$G,IF($G116="","",$G116)))</f>
        <v>75448</v>
      </c>
      <c r="AL116" s="30">
        <f ca="1">IF(AL$5="",0,SUMIFS(Potoki!AL:AL,Potoki!$F:$F,$F116,Potoki!$G:$G,IF($G116="","",$G116)))</f>
        <v>117988</v>
      </c>
      <c r="AM116" s="30">
        <f ca="1">IF(AM$5="",0,SUMIFS(Potoki!AM:AM,Potoki!$F:$F,$F116,Potoki!$G:$G,IF($G116="","",$G116)))</f>
        <v>171880</v>
      </c>
      <c r="AN116" s="30">
        <f ca="1">IF(AN$5="",0,SUMIFS(Potoki!AN:AN,Potoki!$F:$F,$F116,Potoki!$G:$G,IF($G116="","",$G116)))</f>
        <v>232468</v>
      </c>
      <c r="AO116" s="30">
        <f ca="1">IF(AO$5="",0,SUMIFS(Potoki!AO:AO,Potoki!$F:$F,$F116,Potoki!$G:$G,IF($G116="","",$G116)))</f>
        <v>297032</v>
      </c>
      <c r="AP116" s="30">
        <f ca="1">IF(AP$5="",0,SUMIFS(Potoki!AP:AP,Potoki!$F:$F,$F116,Potoki!$G:$G,IF($G116="","",$G116)))</f>
        <v>363660</v>
      </c>
      <c r="AQ116" s="30">
        <f ca="1">IF(AQ$5="",0,SUMIFS(Potoki!AQ:AQ,Potoki!$F:$F,$F116,Potoki!$G:$G,IF($G116="","",$G116)))</f>
        <v>431380</v>
      </c>
      <c r="AR116" s="30">
        <f ca="1">IF(AR$5="",0,SUMIFS(Potoki!AR:AR,Potoki!$F:$F,$F116,Potoki!$G:$G,IF($G116="","",$G116)))</f>
        <v>499580</v>
      </c>
      <c r="AS116" s="30">
        <f ca="1">IF(AS$5="",0,SUMIFS(Potoki!AS:AS,Potoki!$F:$F,$F116,Potoki!$G:$G,IF($G116="","",$G116)))</f>
        <v>567900</v>
      </c>
      <c r="AT116" s="30">
        <f ca="1">IF(AT$5="",0,SUMIFS(Potoki!AT:AT,Potoki!$F:$F,$F116,Potoki!$G:$G,IF($G116="","",$G116)))</f>
        <v>636280</v>
      </c>
      <c r="AU116" s="30">
        <f ca="1">IF(AU$5="",0,SUMIFS(Potoki!AU:AU,Potoki!$F:$F,$F116,Potoki!$G:$G,IF($G116="","",$G116)))</f>
        <v>704680</v>
      </c>
      <c r="AV116" s="30">
        <f ca="1">IF(AV$5="",0,SUMIFS(Potoki!AV:AV,Potoki!$F:$F,$F116,Potoki!$G:$G,IF($G116="","",$G116)))</f>
        <v>773080</v>
      </c>
      <c r="AW116" s="30">
        <f ca="1">IF(AW$5="",0,SUMIFS(Potoki!AW:AW,Potoki!$F:$F,$F116,Potoki!$G:$G,IF($G116="","",$G116)))</f>
        <v>841480</v>
      </c>
      <c r="AX116" s="30">
        <f ca="1">IF(AX$5="",0,SUMIFS(Potoki!AX:AX,Potoki!$F:$F,$F116,Potoki!$G:$G,IF($G116="","",$G116)))</f>
        <v>909880</v>
      </c>
      <c r="AY116" s="30">
        <f ca="1">IF(AY$5="",0,SUMIFS(Potoki!AY:AY,Potoki!$F:$F,$F116,Potoki!$G:$G,IF($G116="","",$G116)))</f>
        <v>978280</v>
      </c>
      <c r="AZ116" s="30">
        <f ca="1">IF(AZ$5="",0,SUMIFS(Potoki!AZ:AZ,Potoki!$F:$F,$F116,Potoki!$G:$G,IF($G116="","",$G116)))</f>
        <v>1046680</v>
      </c>
      <c r="BA116" s="30">
        <f ca="1">IF(BA$5="",0,SUMIFS(Potoki!BA:BA,Potoki!$F:$F,$F116,Potoki!$G:$G,IF($G116="","",$G116)))</f>
        <v>1111080</v>
      </c>
      <c r="BB116" s="30">
        <f ca="1">IF(BB$5="",0,SUMIFS(Potoki!BB:BB,Potoki!$F:$F,$F116,Potoki!$G:$G,IF($G116="","",$G116)))</f>
        <v>1163480</v>
      </c>
      <c r="BC116" s="30">
        <f ca="1">IF(BC$5="",0,SUMIFS(Potoki!BC:BC,Potoki!$F:$F,$F116,Potoki!$G:$G,IF($G116="","",$G116)))</f>
        <v>1203080</v>
      </c>
      <c r="BD116" s="30">
        <f ca="1">IF(BD$5="",0,SUMIFS(Potoki!BD:BD,Potoki!$F:$F,$F116,Potoki!$G:$G,IF($G116="","",$G116)))</f>
        <v>1229380</v>
      </c>
      <c r="BE116" s="30">
        <f ca="1">IF(BE$5="",0,SUMIFS(Potoki!BE:BE,Potoki!$F:$F,$F116,Potoki!$G:$G,IF($G116="","",$G116)))</f>
        <v>1244080</v>
      </c>
      <c r="BF116" s="30">
        <f ca="1">IF(BF$5="",0,SUMIFS(Potoki!BF:BF,Potoki!$F:$F,$F116,Potoki!$G:$G,IF($G116="","",$G116)))</f>
        <v>1251940</v>
      </c>
      <c r="BG116" s="30">
        <f ca="1">IF(BG$5="",0,SUMIFS(Potoki!BG:BG,Potoki!$F:$F,$F116,Potoki!$G:$G,IF($G116="","",$G116)))</f>
        <v>1255800</v>
      </c>
      <c r="BH116" s="30">
        <f ca="1">IF(BH$5="",0,SUMIFS(Potoki!BH:BH,Potoki!$F:$F,$F116,Potoki!$G:$G,IF($G116="","",$G116)))</f>
        <v>1257580</v>
      </c>
      <c r="BI116" s="30">
        <f ca="1">IF(BI$5="",0,SUMIFS(Potoki!BI:BI,Potoki!$F:$F,$F116,Potoki!$G:$G,IF($G116="","",$G116)))</f>
        <v>1258260</v>
      </c>
      <c r="BJ116" s="30">
        <f ca="1">IF(BJ$5="",0,SUMIFS(Potoki!BJ:BJ,Potoki!$F:$F,$F116,Potoki!$G:$G,IF($G116="","",$G116)))</f>
        <v>1258460</v>
      </c>
      <c r="BK116" s="30">
        <f ca="1">IF(BK$5="",0,SUMIFS(Potoki!BK:BK,Potoki!$F:$F,$F116,Potoki!$G:$G,IF($G116="","",$G116)))</f>
        <v>1258540</v>
      </c>
      <c r="BL116" s="30">
        <f ca="1">IF(BL$5="",0,SUMIFS(Potoki!BL:BL,Potoki!$F:$F,$F116,Potoki!$G:$G,IF($G116="","",$G116)))</f>
        <v>1258560.0000000002</v>
      </c>
      <c r="BM116" s="30">
        <f ca="1">IF(BM$5="",0,SUMIFS(Potoki!BM:BM,Potoki!$F:$F,$F116,Potoki!$G:$G,IF($G116="","",$G116)))</f>
        <v>1258560.0000000002</v>
      </c>
      <c r="BN116" s="30">
        <f ca="1">IF(BN$5="",0,SUMIFS(Potoki!BN:BN,Potoki!$F:$F,$F116,Potoki!$G:$G,IF($G116="","",$G116)))</f>
        <v>1258560.0000000002</v>
      </c>
      <c r="BO116" s="30">
        <f ca="1">IF(BO$5="",0,SUMIFS(Potoki!BO:BO,Potoki!$F:$F,$F116,Potoki!$G:$G,IF($G116="","",$G116)))</f>
        <v>1258560.0000000002</v>
      </c>
      <c r="BP116" s="30">
        <f ca="1">IF(BP$5="",0,SUMIFS(Potoki!BP:BP,Potoki!$F:$F,$F116,Potoki!$G:$G,IF($G116="","",$G116)))</f>
        <v>1258560.0000000002</v>
      </c>
      <c r="BQ116" s="30">
        <f ca="1">IF(BQ$5="",0,SUMIFS(Potoki!BQ:BQ,Potoki!$F:$F,$F116,Potoki!$G:$G,IF($G116="","",$G116)))</f>
        <v>1258560.0000000002</v>
      </c>
      <c r="BR116" s="30">
        <f ca="1">IF(BR$5="",0,SUMIFS(Potoki!BR:BR,Potoki!$F:$F,$F116,Potoki!$G:$G,IF($G116="","",$G116)))</f>
        <v>1258560.0000000002</v>
      </c>
      <c r="BS116" s="30">
        <f ca="1">IF(BS$5="",0,SUMIFS(Potoki!BS:BS,Potoki!$F:$F,$F116,Potoki!$G:$G,IF($G116="","",$G116)))</f>
        <v>1258560.0000000002</v>
      </c>
      <c r="BT116" s="30">
        <f ca="1">IF(BT$5="",0,SUMIFS(Potoki!BT:BT,Potoki!$F:$F,$F116,Potoki!$G:$G,IF($G116="","",$G116)))</f>
        <v>1258560.0000000002</v>
      </c>
      <c r="BU116" s="30">
        <f ca="1">IF(BU$5="",0,SUMIFS(Potoki!BU:BU,Potoki!$F:$F,$F116,Potoki!$G:$G,IF($G116="","",$G116)))</f>
        <v>1258560.0000000002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" customFormat="1" ht="12" x14ac:dyDescent="0.25">
      <c r="A117" s="11">
        <f>ROW()</f>
        <v>117</v>
      </c>
      <c r="B117" s="140"/>
      <c r="C117" s="142"/>
      <c r="E117" s="23" t="str">
        <f>Lists!$N$9</f>
        <v>пустая строка</v>
      </c>
      <c r="P117" s="3"/>
      <c r="R117" s="23"/>
      <c r="S117" s="3"/>
      <c r="V117" s="74">
        <f ca="1">W112-SUMIFS(Potoki!$W:$W,Potoki!$F:$F,$F112,Potoki!$G:$G,"")</f>
        <v>0</v>
      </c>
      <c r="W117" s="5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</row>
    <row r="118" spans="1:98" s="13" customFormat="1" x14ac:dyDescent="0.3">
      <c r="A118" s="12">
        <f>ROW()</f>
        <v>118</v>
      </c>
      <c r="B118" s="138"/>
      <c r="C118" s="142"/>
      <c r="E118" s="92"/>
      <c r="F118" s="13" t="str">
        <f>BP!$F$91</f>
        <v>Поступление в пр-во ПФ</v>
      </c>
      <c r="M118" s="4" t="str">
        <f>Lists!$R$8</f>
        <v>руб.</v>
      </c>
      <c r="P118" s="10"/>
      <c r="R118" s="92"/>
      <c r="S118" s="10"/>
      <c r="V118" s="80">
        <f ca="1">W118-SUM(W119:W124)</f>
        <v>0</v>
      </c>
      <c r="W118" s="10">
        <f ca="1">SUM(INDIRECT(ADDRESS(ROW(),SUMIFS($1:$1,$5:$5,1))):INDIRECT(ADDRESS(ROW(),SUMIFS($1:$1,$5:$5,MAX($5:$5)))))</f>
        <v>121754970.06399997</v>
      </c>
      <c r="Z118" s="10">
        <f t="shared" ref="Z118:BE118" ca="1" si="199">IF(Z$5="",0,SUM(Z119:Z124))</f>
        <v>0</v>
      </c>
      <c r="AA118" s="10">
        <f t="shared" ca="1" si="199"/>
        <v>0</v>
      </c>
      <c r="AB118" s="10">
        <f t="shared" ca="1" si="199"/>
        <v>0</v>
      </c>
      <c r="AC118" s="10">
        <f t="shared" ca="1" si="199"/>
        <v>0</v>
      </c>
      <c r="AD118" s="10">
        <f t="shared" ca="1" si="199"/>
        <v>5588.8</v>
      </c>
      <c r="AE118" s="10">
        <f t="shared" ca="1" si="199"/>
        <v>22355.200000000001</v>
      </c>
      <c r="AF118" s="10">
        <f t="shared" ca="1" si="199"/>
        <v>40239.360000000001</v>
      </c>
      <c r="AG118" s="10">
        <f t="shared" ca="1" si="199"/>
        <v>58822.12</v>
      </c>
      <c r="AH118" s="10">
        <f t="shared" ca="1" si="199"/>
        <v>75029.64</v>
      </c>
      <c r="AI118" s="10">
        <f t="shared" ca="1" si="199"/>
        <v>98558.488000000027</v>
      </c>
      <c r="AJ118" s="10">
        <f t="shared" ca="1" si="199"/>
        <v>160035.288</v>
      </c>
      <c r="AK118" s="10">
        <f t="shared" ca="1" si="199"/>
        <v>263539.864</v>
      </c>
      <c r="AL118" s="10">
        <f t="shared" ca="1" si="199"/>
        <v>412132.08400000003</v>
      </c>
      <c r="AM118" s="10">
        <f t="shared" ca="1" si="199"/>
        <v>600376.84</v>
      </c>
      <c r="AN118" s="10">
        <f t="shared" ca="1" si="199"/>
        <v>812010.72400000005</v>
      </c>
      <c r="AO118" s="10">
        <f t="shared" ca="1" si="199"/>
        <v>1037532.776</v>
      </c>
      <c r="AP118" s="10">
        <f t="shared" ca="1" si="199"/>
        <v>1270264.3799999999</v>
      </c>
      <c r="AQ118" s="10">
        <f t="shared" ca="1" si="199"/>
        <v>1506810.34</v>
      </c>
      <c r="AR118" s="10">
        <f t="shared" ca="1" si="199"/>
        <v>1745032.94</v>
      </c>
      <c r="AS118" s="10">
        <f t="shared" ca="1" si="199"/>
        <v>1983674.7</v>
      </c>
      <c r="AT118" s="10">
        <f t="shared" ca="1" si="199"/>
        <v>2222526.04</v>
      </c>
      <c r="AU118" s="10">
        <f t="shared" ca="1" si="199"/>
        <v>2461447.2400000002</v>
      </c>
      <c r="AV118" s="10">
        <f t="shared" ca="1" si="199"/>
        <v>2700368.44</v>
      </c>
      <c r="AW118" s="10">
        <f t="shared" ca="1" si="199"/>
        <v>2939289.64</v>
      </c>
      <c r="AX118" s="10">
        <f t="shared" ca="1" si="199"/>
        <v>3178210.84</v>
      </c>
      <c r="AY118" s="10">
        <f t="shared" ca="1" si="199"/>
        <v>3417132.04</v>
      </c>
      <c r="AZ118" s="10">
        <f t="shared" ca="1" si="199"/>
        <v>3656053.24</v>
      </c>
      <c r="BA118" s="10">
        <f t="shared" ca="1" si="199"/>
        <v>3881002.44</v>
      </c>
      <c r="BB118" s="10">
        <f t="shared" ca="1" si="199"/>
        <v>4064035.64</v>
      </c>
      <c r="BC118" s="10">
        <f t="shared" ca="1" si="199"/>
        <v>4202358.4400000004</v>
      </c>
      <c r="BD118" s="10">
        <f t="shared" ca="1" si="199"/>
        <v>4294224.34</v>
      </c>
      <c r="BE118" s="10">
        <f t="shared" ca="1" si="199"/>
        <v>4345571.4400000004</v>
      </c>
      <c r="BF118" s="10">
        <f t="shared" ref="BF118:CT118" ca="1" si="200">IF(BF$5="",0,SUM(BF119:BF124))</f>
        <v>4373026.42</v>
      </c>
      <c r="BG118" s="10">
        <f t="shared" ca="1" si="200"/>
        <v>4386509.4000000004</v>
      </c>
      <c r="BH118" s="10">
        <f t="shared" ca="1" si="200"/>
        <v>4392726.9400000004</v>
      </c>
      <c r="BI118" s="10">
        <f t="shared" ca="1" si="200"/>
        <v>4395102.18</v>
      </c>
      <c r="BJ118" s="10">
        <f t="shared" ca="1" si="200"/>
        <v>4395800.78</v>
      </c>
      <c r="BK118" s="10">
        <f t="shared" ca="1" si="200"/>
        <v>4396080.22</v>
      </c>
      <c r="BL118" s="10">
        <f t="shared" ca="1" si="200"/>
        <v>4396150.080000001</v>
      </c>
      <c r="BM118" s="10">
        <f t="shared" ca="1" si="200"/>
        <v>4396150.080000001</v>
      </c>
      <c r="BN118" s="10">
        <f t="shared" ca="1" si="200"/>
        <v>4396150.080000001</v>
      </c>
      <c r="BO118" s="10">
        <f t="shared" ca="1" si="200"/>
        <v>4396150.080000001</v>
      </c>
      <c r="BP118" s="10">
        <f t="shared" ca="1" si="200"/>
        <v>4396150.080000001</v>
      </c>
      <c r="BQ118" s="10">
        <f t="shared" ca="1" si="200"/>
        <v>4396150.080000001</v>
      </c>
      <c r="BR118" s="10">
        <f t="shared" ca="1" si="200"/>
        <v>4396150.080000001</v>
      </c>
      <c r="BS118" s="10">
        <f t="shared" ca="1" si="200"/>
        <v>4396150.080000001</v>
      </c>
      <c r="BT118" s="10">
        <f t="shared" ca="1" si="200"/>
        <v>4396150.080000001</v>
      </c>
      <c r="BU118" s="10">
        <f t="shared" ca="1" si="200"/>
        <v>4396150.080000001</v>
      </c>
      <c r="BV118" s="10">
        <f t="shared" si="200"/>
        <v>0</v>
      </c>
      <c r="BW118" s="10">
        <f t="shared" si="200"/>
        <v>0</v>
      </c>
      <c r="BX118" s="10">
        <f t="shared" si="200"/>
        <v>0</v>
      </c>
      <c r="BY118" s="10">
        <f t="shared" si="200"/>
        <v>0</v>
      </c>
      <c r="BZ118" s="10">
        <f t="shared" si="200"/>
        <v>0</v>
      </c>
      <c r="CA118" s="10">
        <f t="shared" si="200"/>
        <v>0</v>
      </c>
      <c r="CB118" s="10">
        <f t="shared" si="200"/>
        <v>0</v>
      </c>
      <c r="CC118" s="10">
        <f t="shared" si="200"/>
        <v>0</v>
      </c>
      <c r="CD118" s="10">
        <f t="shared" si="200"/>
        <v>0</v>
      </c>
      <c r="CE118" s="10">
        <f t="shared" si="200"/>
        <v>0</v>
      </c>
      <c r="CF118" s="10">
        <f t="shared" si="200"/>
        <v>0</v>
      </c>
      <c r="CG118" s="10">
        <f t="shared" si="200"/>
        <v>0</v>
      </c>
      <c r="CH118" s="10">
        <f t="shared" si="200"/>
        <v>0</v>
      </c>
      <c r="CI118" s="10">
        <f t="shared" si="200"/>
        <v>0</v>
      </c>
      <c r="CJ118" s="10">
        <f t="shared" si="200"/>
        <v>0</v>
      </c>
      <c r="CK118" s="10">
        <f t="shared" si="200"/>
        <v>0</v>
      </c>
      <c r="CL118" s="10">
        <f t="shared" si="200"/>
        <v>0</v>
      </c>
      <c r="CM118" s="10">
        <f t="shared" si="200"/>
        <v>0</v>
      </c>
      <c r="CN118" s="10">
        <f t="shared" si="200"/>
        <v>0</v>
      </c>
      <c r="CO118" s="10">
        <f t="shared" si="200"/>
        <v>0</v>
      </c>
      <c r="CP118" s="10">
        <f t="shared" si="200"/>
        <v>0</v>
      </c>
      <c r="CQ118" s="10">
        <f t="shared" si="200"/>
        <v>0</v>
      </c>
      <c r="CR118" s="10">
        <f t="shared" si="200"/>
        <v>0</v>
      </c>
      <c r="CS118" s="10">
        <f t="shared" si="200"/>
        <v>0</v>
      </c>
      <c r="CT118" s="10">
        <f t="shared" si="200"/>
        <v>0</v>
      </c>
    </row>
    <row r="119" spans="1:98" s="27" customFormat="1" ht="12" x14ac:dyDescent="0.25">
      <c r="A119" s="26">
        <f>ROW()</f>
        <v>119</v>
      </c>
      <c r="B119" s="139"/>
      <c r="C119" s="142"/>
      <c r="E119" s="24"/>
      <c r="F119" s="66" t="str">
        <f>$F$118</f>
        <v>Поступление в пр-во ПФ</v>
      </c>
      <c r="G119" s="27" t="str">
        <f>BP!$F$21</f>
        <v>Основа</v>
      </c>
      <c r="M119" s="27" t="str">
        <f>Lists!$R$8</f>
        <v>руб.</v>
      </c>
      <c r="P119" s="30"/>
      <c r="R119" s="24"/>
      <c r="S119" s="30"/>
      <c r="V119" s="85"/>
      <c r="W119" s="29">
        <f ca="1">SUM(INDIRECT(ADDRESS(ROW(),SUMIFS($1:$1,$5:$5,1))):INDIRECT(ADDRESS(ROW(),SUMIFS($1:$1,$5:$5,MAX($5:$5)))))</f>
        <v>91499226</v>
      </c>
      <c r="Z119" s="30">
        <f ca="1">IF(Z$5="",0,SUMIFS(Potoki!Z:Z,Potoki!$F:$F,$F119,Potoki!$G:$G,IF($G119="","",$G119)))</f>
        <v>0</v>
      </c>
      <c r="AA119" s="30">
        <f ca="1">IF(AA$5="",0,SUMIFS(Potoki!AA:AA,Potoki!$F:$F,$F119,Potoki!$G:$G,IF($G119="","",$G119)))</f>
        <v>0</v>
      </c>
      <c r="AB119" s="30">
        <f ca="1">IF(AB$5="",0,SUMIFS(Potoki!AB:AB,Potoki!$F:$F,$F119,Potoki!$G:$G,IF($G119="","",$G119)))</f>
        <v>0</v>
      </c>
      <c r="AC119" s="30">
        <f ca="1">IF(AC$5="",0,SUMIFS(Potoki!AC:AC,Potoki!$F:$F,$F119,Potoki!$G:$G,IF($G119="","",$G119)))</f>
        <v>0</v>
      </c>
      <c r="AD119" s="30">
        <f ca="1">IF(AD$5="",0,SUMIFS(Potoki!AD:AD,Potoki!$F:$F,$F119,Potoki!$G:$G,IF($G119="","",$G119)))</f>
        <v>4200</v>
      </c>
      <c r="AE119" s="30">
        <f ca="1">IF(AE$5="",0,SUMIFS(Potoki!AE:AE,Potoki!$F:$F,$F119,Potoki!$G:$G,IF($G119="","",$G119)))</f>
        <v>16800</v>
      </c>
      <c r="AF119" s="30">
        <f ca="1">IF(AF$5="",0,SUMIFS(Potoki!AF:AF,Potoki!$F:$F,$F119,Potoki!$G:$G,IF($G119="","",$G119)))</f>
        <v>30240</v>
      </c>
      <c r="AG119" s="30">
        <f ca="1">IF(AG$5="",0,SUMIFS(Potoki!AG:AG,Potoki!$F:$F,$F119,Potoki!$G:$G,IF($G119="","",$G119)))</f>
        <v>44205</v>
      </c>
      <c r="AH119" s="30">
        <f ca="1">IF(AH$5="",0,SUMIFS(Potoki!AH:AH,Potoki!$F:$F,$F119,Potoki!$G:$G,IF($G119="","",$G119)))</f>
        <v>56385</v>
      </c>
      <c r="AI119" s="30">
        <f ca="1">IF(AI$5="",0,SUMIFS(Potoki!AI:AI,Potoki!$F:$F,$F119,Potoki!$G:$G,IF($G119="","",$G119)))</f>
        <v>74067.000000000015</v>
      </c>
      <c r="AJ119" s="30">
        <f ca="1">IF(AJ$5="",0,SUMIFS(Potoki!AJ:AJ,Potoki!$F:$F,$F119,Potoki!$G:$G,IF($G119="","",$G119)))</f>
        <v>120267.00000000001</v>
      </c>
      <c r="AK119" s="30">
        <f ca="1">IF(AK$5="",0,SUMIFS(Potoki!AK:AK,Potoki!$F:$F,$F119,Potoki!$G:$G,IF($G119="","",$G119)))</f>
        <v>198051</v>
      </c>
      <c r="AL119" s="30">
        <f ca="1">IF(AL$5="",0,SUMIFS(Potoki!AL:AL,Potoki!$F:$F,$F119,Potoki!$G:$G,IF($G119="","",$G119)))</f>
        <v>309718.5</v>
      </c>
      <c r="AM119" s="30">
        <f ca="1">IF(AM$5="",0,SUMIFS(Potoki!AM:AM,Potoki!$F:$F,$F119,Potoki!$G:$G,IF($G119="","",$G119)))</f>
        <v>451185</v>
      </c>
      <c r="AN119" s="30">
        <f ca="1">IF(AN$5="",0,SUMIFS(Potoki!AN:AN,Potoki!$F:$F,$F119,Potoki!$G:$G,IF($G119="","",$G119)))</f>
        <v>610228.5</v>
      </c>
      <c r="AO119" s="30">
        <f ca="1">IF(AO$5="",0,SUMIFS(Potoki!AO:AO,Potoki!$F:$F,$F119,Potoki!$G:$G,IF($G119="","",$G119)))</f>
        <v>779709</v>
      </c>
      <c r="AP119" s="30">
        <f ca="1">IF(AP$5="",0,SUMIFS(Potoki!AP:AP,Potoki!$F:$F,$F119,Potoki!$G:$G,IF($G119="","",$G119)))</f>
        <v>954607.5</v>
      </c>
      <c r="AQ119" s="30">
        <f ca="1">IF(AQ$5="",0,SUMIFS(Potoki!AQ:AQ,Potoki!$F:$F,$F119,Potoki!$G:$G,IF($G119="","",$G119)))</f>
        <v>1132372.5</v>
      </c>
      <c r="AR119" s="30">
        <f ca="1">IF(AR$5="",0,SUMIFS(Potoki!AR:AR,Potoki!$F:$F,$F119,Potoki!$G:$G,IF($G119="","",$G119)))</f>
        <v>1311397.5</v>
      </c>
      <c r="AS119" s="30">
        <f ca="1">IF(AS$5="",0,SUMIFS(Potoki!AS:AS,Potoki!$F:$F,$F119,Potoki!$G:$G,IF($G119="","",$G119)))</f>
        <v>1490737.5</v>
      </c>
      <c r="AT119" s="30">
        <f ca="1">IF(AT$5="",0,SUMIFS(Potoki!AT:AT,Potoki!$F:$F,$F119,Potoki!$G:$G,IF($G119="","",$G119)))</f>
        <v>1670235</v>
      </c>
      <c r="AU119" s="30">
        <f ca="1">IF(AU$5="",0,SUMIFS(Potoki!AU:AU,Potoki!$F:$F,$F119,Potoki!$G:$G,IF($G119="","",$G119)))</f>
        <v>1849785</v>
      </c>
      <c r="AV119" s="30">
        <f ca="1">IF(AV$5="",0,SUMIFS(Potoki!AV:AV,Potoki!$F:$F,$F119,Potoki!$G:$G,IF($G119="","",$G119)))</f>
        <v>2029335</v>
      </c>
      <c r="AW119" s="30">
        <f ca="1">IF(AW$5="",0,SUMIFS(Potoki!AW:AW,Potoki!$F:$F,$F119,Potoki!$G:$G,IF($G119="","",$G119)))</f>
        <v>2208885</v>
      </c>
      <c r="AX119" s="30">
        <f ca="1">IF(AX$5="",0,SUMIFS(Potoki!AX:AX,Potoki!$F:$F,$F119,Potoki!$G:$G,IF($G119="","",$G119)))</f>
        <v>2388435</v>
      </c>
      <c r="AY119" s="30">
        <f ca="1">IF(AY$5="",0,SUMIFS(Potoki!AY:AY,Potoki!$F:$F,$F119,Potoki!$G:$G,IF($G119="","",$G119)))</f>
        <v>2567985</v>
      </c>
      <c r="AZ119" s="30">
        <f ca="1">IF(AZ$5="",0,SUMIFS(Potoki!AZ:AZ,Potoki!$F:$F,$F119,Potoki!$G:$G,IF($G119="","",$G119)))</f>
        <v>2747535</v>
      </c>
      <c r="BA119" s="30">
        <f ca="1">IF(BA$5="",0,SUMIFS(Potoki!BA:BA,Potoki!$F:$F,$F119,Potoki!$G:$G,IF($G119="","",$G119)))</f>
        <v>2916585</v>
      </c>
      <c r="BB119" s="30">
        <f ca="1">IF(BB$5="",0,SUMIFS(Potoki!BB:BB,Potoki!$F:$F,$F119,Potoki!$G:$G,IF($G119="","",$G119)))</f>
        <v>3054135</v>
      </c>
      <c r="BC119" s="30">
        <f ca="1">IF(BC$5="",0,SUMIFS(Potoki!BC:BC,Potoki!$F:$F,$F119,Potoki!$G:$G,IF($G119="","",$G119)))</f>
        <v>3158085</v>
      </c>
      <c r="BD119" s="30">
        <f ca="1">IF(BD$5="",0,SUMIFS(Potoki!BD:BD,Potoki!$F:$F,$F119,Potoki!$G:$G,IF($G119="","",$G119)))</f>
        <v>3227122.5</v>
      </c>
      <c r="BE119" s="30">
        <f ca="1">IF(BE$5="",0,SUMIFS(Potoki!BE:BE,Potoki!$F:$F,$F119,Potoki!$G:$G,IF($G119="","",$G119)))</f>
        <v>3265710</v>
      </c>
      <c r="BF119" s="30">
        <f ca="1">IF(BF$5="",0,SUMIFS(Potoki!BF:BF,Potoki!$F:$F,$F119,Potoki!$G:$G,IF($G119="","",$G119)))</f>
        <v>3286342.5</v>
      </c>
      <c r="BG119" s="30">
        <f ca="1">IF(BG$5="",0,SUMIFS(Potoki!BG:BG,Potoki!$F:$F,$F119,Potoki!$G:$G,IF($G119="","",$G119)))</f>
        <v>3296475</v>
      </c>
      <c r="BH119" s="30">
        <f ca="1">IF(BH$5="",0,SUMIFS(Potoki!BH:BH,Potoki!$F:$F,$F119,Potoki!$G:$G,IF($G119="","",$G119)))</f>
        <v>3301147.5</v>
      </c>
      <c r="BI119" s="30">
        <f ca="1">IF(BI$5="",0,SUMIFS(Potoki!BI:BI,Potoki!$F:$F,$F119,Potoki!$G:$G,IF($G119="","",$G119)))</f>
        <v>3302932.5</v>
      </c>
      <c r="BJ119" s="30">
        <f ca="1">IF(BJ$5="",0,SUMIFS(Potoki!BJ:BJ,Potoki!$F:$F,$F119,Potoki!$G:$G,IF($G119="","",$G119)))</f>
        <v>3303457.5</v>
      </c>
      <c r="BK119" s="30">
        <f ca="1">IF(BK$5="",0,SUMIFS(Potoki!BK:BK,Potoki!$F:$F,$F119,Potoki!$G:$G,IF($G119="","",$G119)))</f>
        <v>3303667.5</v>
      </c>
      <c r="BL119" s="30">
        <f ca="1">IF(BL$5="",0,SUMIFS(Potoki!BL:BL,Potoki!$F:$F,$F119,Potoki!$G:$G,IF($G119="","",$G119)))</f>
        <v>3303720.0000000005</v>
      </c>
      <c r="BM119" s="30">
        <f ca="1">IF(BM$5="",0,SUMIFS(Potoki!BM:BM,Potoki!$F:$F,$F119,Potoki!$G:$G,IF($G119="","",$G119)))</f>
        <v>3303720.0000000005</v>
      </c>
      <c r="BN119" s="30">
        <f ca="1">IF(BN$5="",0,SUMIFS(Potoki!BN:BN,Potoki!$F:$F,$F119,Potoki!$G:$G,IF($G119="","",$G119)))</f>
        <v>3303720.0000000005</v>
      </c>
      <c r="BO119" s="30">
        <f ca="1">IF(BO$5="",0,SUMIFS(Potoki!BO:BO,Potoki!$F:$F,$F119,Potoki!$G:$G,IF($G119="","",$G119)))</f>
        <v>3303720.0000000005</v>
      </c>
      <c r="BP119" s="30">
        <f ca="1">IF(BP$5="",0,SUMIFS(Potoki!BP:BP,Potoki!$F:$F,$F119,Potoki!$G:$G,IF($G119="","",$G119)))</f>
        <v>3303720.0000000005</v>
      </c>
      <c r="BQ119" s="30">
        <f ca="1">IF(BQ$5="",0,SUMIFS(Potoki!BQ:BQ,Potoki!$F:$F,$F119,Potoki!$G:$G,IF($G119="","",$G119)))</f>
        <v>3303720.0000000005</v>
      </c>
      <c r="BR119" s="30">
        <f ca="1">IF(BR$5="",0,SUMIFS(Potoki!BR:BR,Potoki!$F:$F,$F119,Potoki!$G:$G,IF($G119="","",$G119)))</f>
        <v>3303720.0000000005</v>
      </c>
      <c r="BS119" s="30">
        <f ca="1">IF(BS$5="",0,SUMIFS(Potoki!BS:BS,Potoki!$F:$F,$F119,Potoki!$G:$G,IF($G119="","",$G119)))</f>
        <v>3303720.0000000005</v>
      </c>
      <c r="BT119" s="30">
        <f ca="1">IF(BT$5="",0,SUMIFS(Potoki!BT:BT,Potoki!$F:$F,$F119,Potoki!$G:$G,IF($G119="","",$G119)))</f>
        <v>3303720.0000000005</v>
      </c>
      <c r="BU119" s="30">
        <f ca="1">IF(BU$5="",0,SUMIFS(Potoki!BU:BU,Potoki!$F:$F,$F119,Potoki!$G:$G,IF($G119="","",$G119)))</f>
        <v>3303720.0000000005</v>
      </c>
      <c r="BV119" s="30">
        <f>IF(BV$5="",0,SUMIFS(Potoki!BV:BV,Potoki!$F:$F,$F119,Potoki!$G:$G,IF($G119="","",$G119)))</f>
        <v>0</v>
      </c>
      <c r="BW119" s="30">
        <f>IF(BW$5="",0,SUMIFS(Potoki!BW:BW,Potoki!$F:$F,$F119,Potoki!$G:$G,IF($G119="","",$G119)))</f>
        <v>0</v>
      </c>
      <c r="BX119" s="30">
        <f>IF(BX$5="",0,SUMIFS(Potoki!BX:BX,Potoki!$F:$F,$F119,Potoki!$G:$G,IF($G119="","",$G119)))</f>
        <v>0</v>
      </c>
      <c r="BY119" s="30">
        <f>IF(BY$5="",0,SUMIFS(Potoki!BY:BY,Potoki!$F:$F,$F119,Potoki!$G:$G,IF($G119="","",$G119)))</f>
        <v>0</v>
      </c>
      <c r="BZ119" s="30">
        <f>IF(BZ$5="",0,SUMIFS(Potoki!BZ:BZ,Potoki!$F:$F,$F119,Potoki!$G:$G,IF($G119="","",$G119)))</f>
        <v>0</v>
      </c>
      <c r="CA119" s="30">
        <f>IF(CA$5="",0,SUMIFS(Potoki!CA:CA,Potoki!$F:$F,$F119,Potoki!$G:$G,IF($G119="","",$G119)))</f>
        <v>0</v>
      </c>
      <c r="CB119" s="30">
        <f>IF(CB$5="",0,SUMIFS(Potoki!CB:CB,Potoki!$F:$F,$F119,Potoki!$G:$G,IF($G119="","",$G119)))</f>
        <v>0</v>
      </c>
      <c r="CC119" s="30">
        <f>IF(CC$5="",0,SUMIFS(Potoki!CC:CC,Potoki!$F:$F,$F119,Potoki!$G:$G,IF($G119="","",$G119)))</f>
        <v>0</v>
      </c>
      <c r="CD119" s="30">
        <f>IF(CD$5="",0,SUMIFS(Potoki!CD:CD,Potoki!$F:$F,$F119,Potoki!$G:$G,IF($G119="","",$G119)))</f>
        <v>0</v>
      </c>
      <c r="CE119" s="30">
        <f>IF(CE$5="",0,SUMIFS(Potoki!CE:CE,Potoki!$F:$F,$F119,Potoki!$G:$G,IF($G119="","",$G119)))</f>
        <v>0</v>
      </c>
      <c r="CF119" s="30">
        <f>IF(CF$5="",0,SUMIFS(Potoki!CF:CF,Potoki!$F:$F,$F119,Potoki!$G:$G,IF($G119="","",$G119)))</f>
        <v>0</v>
      </c>
      <c r="CG119" s="30">
        <f>IF(CG$5="",0,SUMIFS(Potoki!CG:CG,Potoki!$F:$F,$F119,Potoki!$G:$G,IF($G119="","",$G119)))</f>
        <v>0</v>
      </c>
      <c r="CH119" s="30">
        <f>IF(CH$5="",0,SUMIFS(Potoki!CH:CH,Potoki!$F:$F,$F119,Potoki!$G:$G,IF($G119="","",$G119)))</f>
        <v>0</v>
      </c>
      <c r="CI119" s="30">
        <f>IF(CI$5="",0,SUMIFS(Potoki!CI:CI,Potoki!$F:$F,$F119,Potoki!$G:$G,IF($G119="","",$G119)))</f>
        <v>0</v>
      </c>
      <c r="CJ119" s="30">
        <f>IF(CJ$5="",0,SUMIFS(Potoki!CJ:CJ,Potoki!$F:$F,$F119,Potoki!$G:$G,IF($G119="","",$G119)))</f>
        <v>0</v>
      </c>
      <c r="CK119" s="30">
        <f>IF(CK$5="",0,SUMIFS(Potoki!CK:CK,Potoki!$F:$F,$F119,Potoki!$G:$G,IF($G119="","",$G119)))</f>
        <v>0</v>
      </c>
      <c r="CL119" s="30">
        <f>IF(CL$5="",0,SUMIFS(Potoki!CL:CL,Potoki!$F:$F,$F119,Potoki!$G:$G,IF($G119="","",$G119)))</f>
        <v>0</v>
      </c>
      <c r="CM119" s="30">
        <f>IF(CM$5="",0,SUMIFS(Potoki!CM:CM,Potoki!$F:$F,$F119,Potoki!$G:$G,IF($G119="","",$G119)))</f>
        <v>0</v>
      </c>
      <c r="CN119" s="30">
        <f>IF(CN$5="",0,SUMIFS(Potoki!CN:CN,Potoki!$F:$F,$F119,Potoki!$G:$G,IF($G119="","",$G119)))</f>
        <v>0</v>
      </c>
      <c r="CO119" s="30">
        <f>IF(CO$5="",0,SUMIFS(Potoki!CO:CO,Potoki!$F:$F,$F119,Potoki!$G:$G,IF($G119="","",$G119)))</f>
        <v>0</v>
      </c>
      <c r="CP119" s="30">
        <f>IF(CP$5="",0,SUMIFS(Potoki!CP:CP,Potoki!$F:$F,$F119,Potoki!$G:$G,IF($G119="","",$G119)))</f>
        <v>0</v>
      </c>
      <c r="CQ119" s="30">
        <f>IF(CQ$5="",0,SUMIFS(Potoki!CQ:CQ,Potoki!$F:$F,$F119,Potoki!$G:$G,IF($G119="","",$G119)))</f>
        <v>0</v>
      </c>
      <c r="CR119" s="30">
        <f>IF(CR$5="",0,SUMIFS(Potoki!CR:CR,Potoki!$F:$F,$F119,Potoki!$G:$G,IF($G119="","",$G119)))</f>
        <v>0</v>
      </c>
      <c r="CS119" s="30">
        <f>IF(CS$5="",0,SUMIFS(Potoki!CS:CS,Potoki!$F:$F,$F119,Potoki!$G:$G,IF($G119="","",$G119)))</f>
        <v>0</v>
      </c>
      <c r="CT119" s="30">
        <f>IF(CT$5="",0,SUMIFS(Potoki!CT:CT,Potoki!$F:$F,$F119,Potoki!$G:$G,IF($G119="","",$G119)))</f>
        <v>0</v>
      </c>
    </row>
    <row r="120" spans="1:98" s="27" customFormat="1" ht="12" x14ac:dyDescent="0.25">
      <c r="A120" s="26">
        <f>ROW()</f>
        <v>120</v>
      </c>
      <c r="B120" s="139"/>
      <c r="C120" s="142"/>
      <c r="E120" s="24"/>
      <c r="F120" s="66" t="str">
        <f t="shared" ref="F120:F123" si="201">$F$118</f>
        <v>Поступление в пр-во ПФ</v>
      </c>
      <c r="G120" s="27" t="str">
        <f>BP!$F$22</f>
        <v>Сырье</v>
      </c>
      <c r="H120" s="67"/>
      <c r="I120" s="67"/>
      <c r="J120" s="67"/>
      <c r="K120" s="67"/>
      <c r="L120" s="67"/>
      <c r="M120" s="27" t="str">
        <f>Lists!$R$8</f>
        <v>руб.</v>
      </c>
      <c r="P120" s="30"/>
      <c r="R120" s="24"/>
      <c r="S120" s="30"/>
      <c r="V120" s="85"/>
      <c r="W120" s="29">
        <f ca="1">SUM(INDIRECT(ADDRESS(ROW(),SUMIFS($1:$1,$5:$5,1))):INDIRECT(ADDRESS(ROW(),SUMIFS($1:$1,$5:$5,MAX($5:$5)))))</f>
        <v>10457054.4</v>
      </c>
      <c r="Z120" s="30">
        <f ca="1">IF(Z$5="",0,SUMIFS(Potoki!Z:Z,Potoki!$F:$F,$F120,Potoki!$G:$G,IF($G120="","",$G120)))</f>
        <v>0</v>
      </c>
      <c r="AA120" s="30">
        <f ca="1">IF(AA$5="",0,SUMIFS(Potoki!AA:AA,Potoki!$F:$F,$F120,Potoki!$G:$G,IF($G120="","",$G120)))</f>
        <v>0</v>
      </c>
      <c r="AB120" s="30">
        <f ca="1">IF(AB$5="",0,SUMIFS(Potoki!AB:AB,Potoki!$F:$F,$F120,Potoki!$G:$G,IF($G120="","",$G120)))</f>
        <v>0</v>
      </c>
      <c r="AC120" s="30">
        <f ca="1">IF(AC$5="",0,SUMIFS(Potoki!AC:AC,Potoki!$F:$F,$F120,Potoki!$G:$G,IF($G120="","",$G120)))</f>
        <v>0</v>
      </c>
      <c r="AD120" s="30">
        <f ca="1">IF(AD$5="",0,SUMIFS(Potoki!AD:AD,Potoki!$F:$F,$F120,Potoki!$G:$G,IF($G120="","",$G120)))</f>
        <v>480</v>
      </c>
      <c r="AE120" s="30">
        <f ca="1">IF(AE$5="",0,SUMIFS(Potoki!AE:AE,Potoki!$F:$F,$F120,Potoki!$G:$G,IF($G120="","",$G120)))</f>
        <v>1920</v>
      </c>
      <c r="AF120" s="30">
        <f ca="1">IF(AF$5="",0,SUMIFS(Potoki!AF:AF,Potoki!$F:$F,$F120,Potoki!$G:$G,IF($G120="","",$G120)))</f>
        <v>3456</v>
      </c>
      <c r="AG120" s="30">
        <f ca="1">IF(AG$5="",0,SUMIFS(Potoki!AG:AG,Potoki!$F:$F,$F120,Potoki!$G:$G,IF($G120="","",$G120)))</f>
        <v>5052</v>
      </c>
      <c r="AH120" s="30">
        <f ca="1">IF(AH$5="",0,SUMIFS(Potoki!AH:AH,Potoki!$F:$F,$F120,Potoki!$G:$G,IF($G120="","",$G120)))</f>
        <v>6444</v>
      </c>
      <c r="AI120" s="30">
        <f ca="1">IF(AI$5="",0,SUMIFS(Potoki!AI:AI,Potoki!$F:$F,$F120,Potoki!$G:$G,IF($G120="","",$G120)))</f>
        <v>8464.8000000000011</v>
      </c>
      <c r="AJ120" s="30">
        <f ca="1">IF(AJ$5="",0,SUMIFS(Potoki!AJ:AJ,Potoki!$F:$F,$F120,Potoki!$G:$G,IF($G120="","",$G120)))</f>
        <v>13744.800000000001</v>
      </c>
      <c r="AK120" s="30">
        <f ca="1">IF(AK$5="",0,SUMIFS(Potoki!AK:AK,Potoki!$F:$F,$F120,Potoki!$G:$G,IF($G120="","",$G120)))</f>
        <v>22634.400000000001</v>
      </c>
      <c r="AL120" s="30">
        <f ca="1">IF(AL$5="",0,SUMIFS(Potoki!AL:AL,Potoki!$F:$F,$F120,Potoki!$G:$G,IF($G120="","",$G120)))</f>
        <v>35396.399999999994</v>
      </c>
      <c r="AM120" s="30">
        <f ca="1">IF(AM$5="",0,SUMIFS(Potoki!AM:AM,Potoki!$F:$F,$F120,Potoki!$G:$G,IF($G120="","",$G120)))</f>
        <v>51564</v>
      </c>
      <c r="AN120" s="30">
        <f ca="1">IF(AN$5="",0,SUMIFS(Potoki!AN:AN,Potoki!$F:$F,$F120,Potoki!$G:$G,IF($G120="","",$G120)))</f>
        <v>69740.399999999994</v>
      </c>
      <c r="AO120" s="30">
        <f ca="1">IF(AO$5="",0,SUMIFS(Potoki!AO:AO,Potoki!$F:$F,$F120,Potoki!$G:$G,IF($G120="","",$G120)))</f>
        <v>89109.6</v>
      </c>
      <c r="AP120" s="30">
        <f ca="1">IF(AP$5="",0,SUMIFS(Potoki!AP:AP,Potoki!$F:$F,$F120,Potoki!$G:$G,IF($G120="","",$G120)))</f>
        <v>109098</v>
      </c>
      <c r="AQ120" s="30">
        <f ca="1">IF(AQ$5="",0,SUMIFS(Potoki!AQ:AQ,Potoki!$F:$F,$F120,Potoki!$G:$G,IF($G120="","",$G120)))</f>
        <v>129414</v>
      </c>
      <c r="AR120" s="30">
        <f ca="1">IF(AR$5="",0,SUMIFS(Potoki!AR:AR,Potoki!$F:$F,$F120,Potoki!$G:$G,IF($G120="","",$G120)))</f>
        <v>149874</v>
      </c>
      <c r="AS120" s="30">
        <f ca="1">IF(AS$5="",0,SUMIFS(Potoki!AS:AS,Potoki!$F:$F,$F120,Potoki!$G:$G,IF($G120="","",$G120)))</f>
        <v>170370</v>
      </c>
      <c r="AT120" s="30">
        <f ca="1">IF(AT$5="",0,SUMIFS(Potoki!AT:AT,Potoki!$F:$F,$F120,Potoki!$G:$G,IF($G120="","",$G120)))</f>
        <v>190884</v>
      </c>
      <c r="AU120" s="30">
        <f ca="1">IF(AU$5="",0,SUMIFS(Potoki!AU:AU,Potoki!$F:$F,$F120,Potoki!$G:$G,IF($G120="","",$G120)))</f>
        <v>211404</v>
      </c>
      <c r="AV120" s="30">
        <f ca="1">IF(AV$5="",0,SUMIFS(Potoki!AV:AV,Potoki!$F:$F,$F120,Potoki!$G:$G,IF($G120="","",$G120)))</f>
        <v>231924</v>
      </c>
      <c r="AW120" s="30">
        <f ca="1">IF(AW$5="",0,SUMIFS(Potoki!AW:AW,Potoki!$F:$F,$F120,Potoki!$G:$G,IF($G120="","",$G120)))</f>
        <v>252444</v>
      </c>
      <c r="AX120" s="30">
        <f ca="1">IF(AX$5="",0,SUMIFS(Potoki!AX:AX,Potoki!$F:$F,$F120,Potoki!$G:$G,IF($G120="","",$G120)))</f>
        <v>272964</v>
      </c>
      <c r="AY120" s="30">
        <f ca="1">IF(AY$5="",0,SUMIFS(Potoki!AY:AY,Potoki!$F:$F,$F120,Potoki!$G:$G,IF($G120="","",$G120)))</f>
        <v>293484</v>
      </c>
      <c r="AZ120" s="30">
        <f ca="1">IF(AZ$5="",0,SUMIFS(Potoki!AZ:AZ,Potoki!$F:$F,$F120,Potoki!$G:$G,IF($G120="","",$G120)))</f>
        <v>314004</v>
      </c>
      <c r="BA120" s="30">
        <f ca="1">IF(BA$5="",0,SUMIFS(Potoki!BA:BA,Potoki!$F:$F,$F120,Potoki!$G:$G,IF($G120="","",$G120)))</f>
        <v>333324</v>
      </c>
      <c r="BB120" s="30">
        <f ca="1">IF(BB$5="",0,SUMIFS(Potoki!BB:BB,Potoki!$F:$F,$F120,Potoki!$G:$G,IF($G120="","",$G120)))</f>
        <v>349044</v>
      </c>
      <c r="BC120" s="30">
        <f ca="1">IF(BC$5="",0,SUMIFS(Potoki!BC:BC,Potoki!$F:$F,$F120,Potoki!$G:$G,IF($G120="","",$G120)))</f>
        <v>360924</v>
      </c>
      <c r="BD120" s="30">
        <f ca="1">IF(BD$5="",0,SUMIFS(Potoki!BD:BD,Potoki!$F:$F,$F120,Potoki!$G:$G,IF($G120="","",$G120)))</f>
        <v>368814</v>
      </c>
      <c r="BE120" s="30">
        <f ca="1">IF(BE$5="",0,SUMIFS(Potoki!BE:BE,Potoki!$F:$F,$F120,Potoki!$G:$G,IF($G120="","",$G120)))</f>
        <v>373224</v>
      </c>
      <c r="BF120" s="30">
        <f ca="1">IF(BF$5="",0,SUMIFS(Potoki!BF:BF,Potoki!$F:$F,$F120,Potoki!$G:$G,IF($G120="","",$G120)))</f>
        <v>375582</v>
      </c>
      <c r="BG120" s="30">
        <f ca="1">IF(BG$5="",0,SUMIFS(Potoki!BG:BG,Potoki!$F:$F,$F120,Potoki!$G:$G,IF($G120="","",$G120)))</f>
        <v>376740</v>
      </c>
      <c r="BH120" s="30">
        <f ca="1">IF(BH$5="",0,SUMIFS(Potoki!BH:BH,Potoki!$F:$F,$F120,Potoki!$G:$G,IF($G120="","",$G120)))</f>
        <v>377274</v>
      </c>
      <c r="BI120" s="30">
        <f ca="1">IF(BI$5="",0,SUMIFS(Potoki!BI:BI,Potoki!$F:$F,$F120,Potoki!$G:$G,IF($G120="","",$G120)))</f>
        <v>377478</v>
      </c>
      <c r="BJ120" s="30">
        <f ca="1">IF(BJ$5="",0,SUMIFS(Potoki!BJ:BJ,Potoki!$F:$F,$F120,Potoki!$G:$G,IF($G120="","",$G120)))</f>
        <v>377538</v>
      </c>
      <c r="BK120" s="30">
        <f ca="1">IF(BK$5="",0,SUMIFS(Potoki!BK:BK,Potoki!$F:$F,$F120,Potoki!$G:$G,IF($G120="","",$G120)))</f>
        <v>377562</v>
      </c>
      <c r="BL120" s="30">
        <f ca="1">IF(BL$5="",0,SUMIFS(Potoki!BL:BL,Potoki!$F:$F,$F120,Potoki!$G:$G,IF($G120="","",$G120)))</f>
        <v>377568.00000000006</v>
      </c>
      <c r="BM120" s="30">
        <f ca="1">IF(BM$5="",0,SUMIFS(Potoki!BM:BM,Potoki!$F:$F,$F120,Potoki!$G:$G,IF($G120="","",$G120)))</f>
        <v>377568.00000000006</v>
      </c>
      <c r="BN120" s="30">
        <f ca="1">IF(BN$5="",0,SUMIFS(Potoki!BN:BN,Potoki!$F:$F,$F120,Potoki!$G:$G,IF($G120="","",$G120)))</f>
        <v>377568.00000000006</v>
      </c>
      <c r="BO120" s="30">
        <f ca="1">IF(BO$5="",0,SUMIFS(Potoki!BO:BO,Potoki!$F:$F,$F120,Potoki!$G:$G,IF($G120="","",$G120)))</f>
        <v>377568.00000000006</v>
      </c>
      <c r="BP120" s="30">
        <f ca="1">IF(BP$5="",0,SUMIFS(Potoki!BP:BP,Potoki!$F:$F,$F120,Potoki!$G:$G,IF($G120="","",$G120)))</f>
        <v>377568.00000000006</v>
      </c>
      <c r="BQ120" s="30">
        <f ca="1">IF(BQ$5="",0,SUMIFS(Potoki!BQ:BQ,Potoki!$F:$F,$F120,Potoki!$G:$G,IF($G120="","",$G120)))</f>
        <v>377568.00000000006</v>
      </c>
      <c r="BR120" s="30">
        <f ca="1">IF(BR$5="",0,SUMIFS(Potoki!BR:BR,Potoki!$F:$F,$F120,Potoki!$G:$G,IF($G120="","",$G120)))</f>
        <v>377568.00000000006</v>
      </c>
      <c r="BS120" s="30">
        <f ca="1">IF(BS$5="",0,SUMIFS(Potoki!BS:BS,Potoki!$F:$F,$F120,Potoki!$G:$G,IF($G120="","",$G120)))</f>
        <v>377568.00000000006</v>
      </c>
      <c r="BT120" s="30">
        <f ca="1">IF(BT$5="",0,SUMIFS(Potoki!BT:BT,Potoki!$F:$F,$F120,Potoki!$G:$G,IF($G120="","",$G120)))</f>
        <v>377568.00000000006</v>
      </c>
      <c r="BU120" s="30">
        <f ca="1">IF(BU$5="",0,SUMIFS(Potoki!BU:BU,Potoki!$F:$F,$F120,Potoki!$G:$G,IF($G120="","",$G120)))</f>
        <v>377568.00000000006</v>
      </c>
      <c r="BV120" s="30">
        <f>IF(BV$5="",0,SUMIFS(Potoki!BV:BV,Potoki!$F:$F,$F120,Potoki!$G:$G,IF($G120="","",$G120)))</f>
        <v>0</v>
      </c>
      <c r="BW120" s="30">
        <f>IF(BW$5="",0,SUMIFS(Potoki!BW:BW,Potoki!$F:$F,$F120,Potoki!$G:$G,IF($G120="","",$G120)))</f>
        <v>0</v>
      </c>
      <c r="BX120" s="30">
        <f>IF(BX$5="",0,SUMIFS(Potoki!BX:BX,Potoki!$F:$F,$F120,Potoki!$G:$G,IF($G120="","",$G120)))</f>
        <v>0</v>
      </c>
      <c r="BY120" s="30">
        <f>IF(BY$5="",0,SUMIFS(Potoki!BY:BY,Potoki!$F:$F,$F120,Potoki!$G:$G,IF($G120="","",$G120)))</f>
        <v>0</v>
      </c>
      <c r="BZ120" s="30">
        <f>IF(BZ$5="",0,SUMIFS(Potoki!BZ:BZ,Potoki!$F:$F,$F120,Potoki!$G:$G,IF($G120="","",$G120)))</f>
        <v>0</v>
      </c>
      <c r="CA120" s="30">
        <f>IF(CA$5="",0,SUMIFS(Potoki!CA:CA,Potoki!$F:$F,$F120,Potoki!$G:$G,IF($G120="","",$G120)))</f>
        <v>0</v>
      </c>
      <c r="CB120" s="30">
        <f>IF(CB$5="",0,SUMIFS(Potoki!CB:CB,Potoki!$F:$F,$F120,Potoki!$G:$G,IF($G120="","",$G120)))</f>
        <v>0</v>
      </c>
      <c r="CC120" s="30">
        <f>IF(CC$5="",0,SUMIFS(Potoki!CC:CC,Potoki!$F:$F,$F120,Potoki!$G:$G,IF($G120="","",$G120)))</f>
        <v>0</v>
      </c>
      <c r="CD120" s="30">
        <f>IF(CD$5="",0,SUMIFS(Potoki!CD:CD,Potoki!$F:$F,$F120,Potoki!$G:$G,IF($G120="","",$G120)))</f>
        <v>0</v>
      </c>
      <c r="CE120" s="30">
        <f>IF(CE$5="",0,SUMIFS(Potoki!CE:CE,Potoki!$F:$F,$F120,Potoki!$G:$G,IF($G120="","",$G120)))</f>
        <v>0</v>
      </c>
      <c r="CF120" s="30">
        <f>IF(CF$5="",0,SUMIFS(Potoki!CF:CF,Potoki!$F:$F,$F120,Potoki!$G:$G,IF($G120="","",$G120)))</f>
        <v>0</v>
      </c>
      <c r="CG120" s="30">
        <f>IF(CG$5="",0,SUMIFS(Potoki!CG:CG,Potoki!$F:$F,$F120,Potoki!$G:$G,IF($G120="","",$G120)))</f>
        <v>0</v>
      </c>
      <c r="CH120" s="30">
        <f>IF(CH$5="",0,SUMIFS(Potoki!CH:CH,Potoki!$F:$F,$F120,Potoki!$G:$G,IF($G120="","",$G120)))</f>
        <v>0</v>
      </c>
      <c r="CI120" s="30">
        <f>IF(CI$5="",0,SUMIFS(Potoki!CI:CI,Potoki!$F:$F,$F120,Potoki!$G:$G,IF($G120="","",$G120)))</f>
        <v>0</v>
      </c>
      <c r="CJ120" s="30">
        <f>IF(CJ$5="",0,SUMIFS(Potoki!CJ:CJ,Potoki!$F:$F,$F120,Potoki!$G:$G,IF($G120="","",$G120)))</f>
        <v>0</v>
      </c>
      <c r="CK120" s="30">
        <f>IF(CK$5="",0,SUMIFS(Potoki!CK:CK,Potoki!$F:$F,$F120,Potoki!$G:$G,IF($G120="","",$G120)))</f>
        <v>0</v>
      </c>
      <c r="CL120" s="30">
        <f>IF(CL$5="",0,SUMIFS(Potoki!CL:CL,Potoki!$F:$F,$F120,Potoki!$G:$G,IF($G120="","",$G120)))</f>
        <v>0</v>
      </c>
      <c r="CM120" s="30">
        <f>IF(CM$5="",0,SUMIFS(Potoki!CM:CM,Potoki!$F:$F,$F120,Potoki!$G:$G,IF($G120="","",$G120)))</f>
        <v>0</v>
      </c>
      <c r="CN120" s="30">
        <f>IF(CN$5="",0,SUMIFS(Potoki!CN:CN,Potoki!$F:$F,$F120,Potoki!$G:$G,IF($G120="","",$G120)))</f>
        <v>0</v>
      </c>
      <c r="CO120" s="30">
        <f>IF(CO$5="",0,SUMIFS(Potoki!CO:CO,Potoki!$F:$F,$F120,Potoki!$G:$G,IF($G120="","",$G120)))</f>
        <v>0</v>
      </c>
      <c r="CP120" s="30">
        <f>IF(CP$5="",0,SUMIFS(Potoki!CP:CP,Potoki!$F:$F,$F120,Potoki!$G:$G,IF($G120="","",$G120)))</f>
        <v>0</v>
      </c>
      <c r="CQ120" s="30">
        <f>IF(CQ$5="",0,SUMIFS(Potoki!CQ:CQ,Potoki!$F:$F,$F120,Potoki!$G:$G,IF($G120="","",$G120)))</f>
        <v>0</v>
      </c>
      <c r="CR120" s="30">
        <f>IF(CR$5="",0,SUMIFS(Potoki!CR:CR,Potoki!$F:$F,$F120,Potoki!$G:$G,IF($G120="","",$G120)))</f>
        <v>0</v>
      </c>
      <c r="CS120" s="30">
        <f>IF(CS$5="",0,SUMIFS(Potoki!CS:CS,Potoki!$F:$F,$F120,Potoki!$G:$G,IF($G120="","",$G120)))</f>
        <v>0</v>
      </c>
      <c r="CT120" s="30">
        <f>IF(CT$5="",0,SUMIFS(Potoki!CT:CT,Potoki!$F:$F,$F120,Potoki!$G:$G,IF($G120="","",$G120)))</f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 t="shared" si="201"/>
        <v>Поступление в пр-во ПФ</v>
      </c>
      <c r="G121" s="27" t="str">
        <f>BP!$F$26</f>
        <v>ФОТ првПерс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13071318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600</v>
      </c>
      <c r="AE121" s="30">
        <f ca="1">IF(AE$5="",0,SUMIFS(Potoki!AE:AE,Potoki!$F:$F,$F121,Potoki!$G:$G,IF($G121="","",$G121)))</f>
        <v>2400</v>
      </c>
      <c r="AF121" s="30">
        <f ca="1">IF(AF$5="",0,SUMIFS(Potoki!AF:AF,Potoki!$F:$F,$F121,Potoki!$G:$G,IF($G121="","",$G121)))</f>
        <v>4320</v>
      </c>
      <c r="AG121" s="30">
        <f ca="1">IF(AG$5="",0,SUMIFS(Potoki!AG:AG,Potoki!$F:$F,$F121,Potoki!$G:$G,IF($G121="","",$G121)))</f>
        <v>6315</v>
      </c>
      <c r="AH121" s="30">
        <f ca="1">IF(AH$5="",0,SUMIFS(Potoki!AH:AH,Potoki!$F:$F,$F121,Potoki!$G:$G,IF($G121="","",$G121)))</f>
        <v>8055</v>
      </c>
      <c r="AI121" s="30">
        <f ca="1">IF(AI$5="",0,SUMIFS(Potoki!AI:AI,Potoki!$F:$F,$F121,Potoki!$G:$G,IF($G121="","",$G121)))</f>
        <v>10581.000000000002</v>
      </c>
      <c r="AJ121" s="30">
        <f ca="1">IF(AJ$5="",0,SUMIFS(Potoki!AJ:AJ,Potoki!$F:$F,$F121,Potoki!$G:$G,IF($G121="","",$G121)))</f>
        <v>17181</v>
      </c>
      <c r="AK121" s="30">
        <f ca="1">IF(AK$5="",0,SUMIFS(Potoki!AK:AK,Potoki!$F:$F,$F121,Potoki!$G:$G,IF($G121="","",$G121)))</f>
        <v>28293</v>
      </c>
      <c r="AL121" s="30">
        <f ca="1">IF(AL$5="",0,SUMIFS(Potoki!AL:AL,Potoki!$F:$F,$F121,Potoki!$G:$G,IF($G121="","",$G121)))</f>
        <v>44245.5</v>
      </c>
      <c r="AM121" s="30">
        <f ca="1">IF(AM$5="",0,SUMIFS(Potoki!AM:AM,Potoki!$F:$F,$F121,Potoki!$G:$G,IF($G121="","",$G121)))</f>
        <v>64455</v>
      </c>
      <c r="AN121" s="30">
        <f ca="1">IF(AN$5="",0,SUMIFS(Potoki!AN:AN,Potoki!$F:$F,$F121,Potoki!$G:$G,IF($G121="","",$G121)))</f>
        <v>87175.5</v>
      </c>
      <c r="AO121" s="30">
        <f ca="1">IF(AO$5="",0,SUMIFS(Potoki!AO:AO,Potoki!$F:$F,$F121,Potoki!$G:$G,IF($G121="","",$G121)))</f>
        <v>111387</v>
      </c>
      <c r="AP121" s="30">
        <f ca="1">IF(AP$5="",0,SUMIFS(Potoki!AP:AP,Potoki!$F:$F,$F121,Potoki!$G:$G,IF($G121="","",$G121)))</f>
        <v>136372.5</v>
      </c>
      <c r="AQ121" s="30">
        <f ca="1">IF(AQ$5="",0,SUMIFS(Potoki!AQ:AQ,Potoki!$F:$F,$F121,Potoki!$G:$G,IF($G121="","",$G121)))</f>
        <v>161767.5</v>
      </c>
      <c r="AR121" s="30">
        <f ca="1">IF(AR$5="",0,SUMIFS(Potoki!AR:AR,Potoki!$F:$F,$F121,Potoki!$G:$G,IF($G121="","",$G121)))</f>
        <v>187342.5</v>
      </c>
      <c r="AS121" s="30">
        <f ca="1">IF(AS$5="",0,SUMIFS(Potoki!AS:AS,Potoki!$F:$F,$F121,Potoki!$G:$G,IF($G121="","",$G121)))</f>
        <v>212962.5</v>
      </c>
      <c r="AT121" s="30">
        <f ca="1">IF(AT$5="",0,SUMIFS(Potoki!AT:AT,Potoki!$F:$F,$F121,Potoki!$G:$G,IF($G121="","",$G121)))</f>
        <v>238605</v>
      </c>
      <c r="AU121" s="30">
        <f ca="1">IF(AU$5="",0,SUMIFS(Potoki!AU:AU,Potoki!$F:$F,$F121,Potoki!$G:$G,IF($G121="","",$G121)))</f>
        <v>264255</v>
      </c>
      <c r="AV121" s="30">
        <f ca="1">IF(AV$5="",0,SUMIFS(Potoki!AV:AV,Potoki!$F:$F,$F121,Potoki!$G:$G,IF($G121="","",$G121)))</f>
        <v>289905</v>
      </c>
      <c r="AW121" s="30">
        <f ca="1">IF(AW$5="",0,SUMIFS(Potoki!AW:AW,Potoki!$F:$F,$F121,Potoki!$G:$G,IF($G121="","",$G121)))</f>
        <v>315555</v>
      </c>
      <c r="AX121" s="30">
        <f ca="1">IF(AX$5="",0,SUMIFS(Potoki!AX:AX,Potoki!$F:$F,$F121,Potoki!$G:$G,IF($G121="","",$G121)))</f>
        <v>341205</v>
      </c>
      <c r="AY121" s="30">
        <f ca="1">IF(AY$5="",0,SUMIFS(Potoki!AY:AY,Potoki!$F:$F,$F121,Potoki!$G:$G,IF($G121="","",$G121)))</f>
        <v>366855</v>
      </c>
      <c r="AZ121" s="30">
        <f ca="1">IF(AZ$5="",0,SUMIFS(Potoki!AZ:AZ,Potoki!$F:$F,$F121,Potoki!$G:$G,IF($G121="","",$G121)))</f>
        <v>392505</v>
      </c>
      <c r="BA121" s="30">
        <f ca="1">IF(BA$5="",0,SUMIFS(Potoki!BA:BA,Potoki!$F:$F,$F121,Potoki!$G:$G,IF($G121="","",$G121)))</f>
        <v>416655</v>
      </c>
      <c r="BB121" s="30">
        <f ca="1">IF(BB$5="",0,SUMIFS(Potoki!BB:BB,Potoki!$F:$F,$F121,Potoki!$G:$G,IF($G121="","",$G121)))</f>
        <v>436305</v>
      </c>
      <c r="BC121" s="30">
        <f ca="1">IF(BC$5="",0,SUMIFS(Potoki!BC:BC,Potoki!$F:$F,$F121,Potoki!$G:$G,IF($G121="","",$G121)))</f>
        <v>451155</v>
      </c>
      <c r="BD121" s="30">
        <f ca="1">IF(BD$5="",0,SUMIFS(Potoki!BD:BD,Potoki!$F:$F,$F121,Potoki!$G:$G,IF($G121="","",$G121)))</f>
        <v>461017.5</v>
      </c>
      <c r="BE121" s="30">
        <f ca="1">IF(BE$5="",0,SUMIFS(Potoki!BE:BE,Potoki!$F:$F,$F121,Potoki!$G:$G,IF($G121="","",$G121)))</f>
        <v>466530</v>
      </c>
      <c r="BF121" s="30">
        <f ca="1">IF(BF$5="",0,SUMIFS(Potoki!BF:BF,Potoki!$F:$F,$F121,Potoki!$G:$G,IF($G121="","",$G121)))</f>
        <v>469477.5</v>
      </c>
      <c r="BG121" s="30">
        <f ca="1">IF(BG$5="",0,SUMIFS(Potoki!BG:BG,Potoki!$F:$F,$F121,Potoki!$G:$G,IF($G121="","",$G121)))</f>
        <v>470925</v>
      </c>
      <c r="BH121" s="30">
        <f ca="1">IF(BH$5="",0,SUMIFS(Potoki!BH:BH,Potoki!$F:$F,$F121,Potoki!$G:$G,IF($G121="","",$G121)))</f>
        <v>471592.5</v>
      </c>
      <c r="BI121" s="30">
        <f ca="1">IF(BI$5="",0,SUMIFS(Potoki!BI:BI,Potoki!$F:$F,$F121,Potoki!$G:$G,IF($G121="","",$G121)))</f>
        <v>471847.5</v>
      </c>
      <c r="BJ121" s="30">
        <f ca="1">IF(BJ$5="",0,SUMIFS(Potoki!BJ:BJ,Potoki!$F:$F,$F121,Potoki!$G:$G,IF($G121="","",$G121)))</f>
        <v>471922.5</v>
      </c>
      <c r="BK121" s="30">
        <f ca="1">IF(BK$5="",0,SUMIFS(Potoki!BK:BK,Potoki!$F:$F,$F121,Potoki!$G:$G,IF($G121="","",$G121)))</f>
        <v>471952.5</v>
      </c>
      <c r="BL121" s="30">
        <f ca="1">IF(BL$5="",0,SUMIFS(Potoki!BL:BL,Potoki!$F:$F,$F121,Potoki!$G:$G,IF($G121="","",$G121)))</f>
        <v>471960.00000000006</v>
      </c>
      <c r="BM121" s="30">
        <f ca="1">IF(BM$5="",0,SUMIFS(Potoki!BM:BM,Potoki!$F:$F,$F121,Potoki!$G:$G,IF($G121="","",$G121)))</f>
        <v>471960.00000000006</v>
      </c>
      <c r="BN121" s="30">
        <f ca="1">IF(BN$5="",0,SUMIFS(Potoki!BN:BN,Potoki!$F:$F,$F121,Potoki!$G:$G,IF($G121="","",$G121)))</f>
        <v>471960.00000000006</v>
      </c>
      <c r="BO121" s="30">
        <f ca="1">IF(BO$5="",0,SUMIFS(Potoki!BO:BO,Potoki!$F:$F,$F121,Potoki!$G:$G,IF($G121="","",$G121)))</f>
        <v>471960.00000000006</v>
      </c>
      <c r="BP121" s="30">
        <f ca="1">IF(BP$5="",0,SUMIFS(Potoki!BP:BP,Potoki!$F:$F,$F121,Potoki!$G:$G,IF($G121="","",$G121)))</f>
        <v>471960.00000000006</v>
      </c>
      <c r="BQ121" s="30">
        <f ca="1">IF(BQ$5="",0,SUMIFS(Potoki!BQ:BQ,Potoki!$F:$F,$F121,Potoki!$G:$G,IF($G121="","",$G121)))</f>
        <v>471960.00000000006</v>
      </c>
      <c r="BR121" s="30">
        <f ca="1">IF(BR$5="",0,SUMIFS(Potoki!BR:BR,Potoki!$F:$F,$F121,Potoki!$G:$G,IF($G121="","",$G121)))</f>
        <v>471960.00000000006</v>
      </c>
      <c r="BS121" s="30">
        <f ca="1">IF(BS$5="",0,SUMIFS(Potoki!BS:BS,Potoki!$F:$F,$F121,Potoki!$G:$G,IF($G121="","",$G121)))</f>
        <v>471960.00000000006</v>
      </c>
      <c r="BT121" s="30">
        <f ca="1">IF(BT$5="",0,SUMIFS(Potoki!BT:BT,Potoki!$F:$F,$F121,Potoki!$G:$G,IF($G121="","",$G121)))</f>
        <v>471960.00000000006</v>
      </c>
      <c r="BU121" s="30">
        <f ca="1">IF(BU$5="",0,SUMIFS(Potoki!BU:BU,Potoki!$F:$F,$F121,Potoki!$G:$G,IF($G121="","",$G121)))</f>
        <v>471960.00000000006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9"/>
      <c r="C122" s="142"/>
      <c r="E122" s="24"/>
      <c r="F122" s="66" t="str">
        <f t="shared" si="201"/>
        <v>Поступление в пр-во ПФ</v>
      </c>
      <c r="G122" s="27" t="str">
        <f>BP!$F$28</f>
        <v>Соцсборы</v>
      </c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3921395.4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180</v>
      </c>
      <c r="AE122" s="30">
        <f ca="1">IF(AE$5="",0,SUMIFS(Potoki!AE:AE,Potoki!$F:$F,$F122,Potoki!$G:$G,IF($G122="","",$G122)))</f>
        <v>720</v>
      </c>
      <c r="AF122" s="30">
        <f ca="1">IF(AF$5="",0,SUMIFS(Potoki!AF:AF,Potoki!$F:$F,$F122,Potoki!$G:$G,IF($G122="","",$G122)))</f>
        <v>1296</v>
      </c>
      <c r="AG122" s="30">
        <f ca="1">IF(AG$5="",0,SUMIFS(Potoki!AG:AG,Potoki!$F:$F,$F122,Potoki!$G:$G,IF($G122="","",$G122)))</f>
        <v>1894.5</v>
      </c>
      <c r="AH122" s="30">
        <f ca="1">IF(AH$5="",0,SUMIFS(Potoki!AH:AH,Potoki!$F:$F,$F122,Potoki!$G:$G,IF($G122="","",$G122)))</f>
        <v>2416.5</v>
      </c>
      <c r="AI122" s="30">
        <f ca="1">IF(AI$5="",0,SUMIFS(Potoki!AI:AI,Potoki!$F:$F,$F122,Potoki!$G:$G,IF($G122="","",$G122)))</f>
        <v>3174.3</v>
      </c>
      <c r="AJ122" s="30">
        <f ca="1">IF(AJ$5="",0,SUMIFS(Potoki!AJ:AJ,Potoki!$F:$F,$F122,Potoki!$G:$G,IF($G122="","",$G122)))</f>
        <v>5154.3</v>
      </c>
      <c r="AK122" s="30">
        <f ca="1">IF(AK$5="",0,SUMIFS(Potoki!AK:AK,Potoki!$F:$F,$F122,Potoki!$G:$G,IF($G122="","",$G122)))</f>
        <v>8487.9</v>
      </c>
      <c r="AL122" s="30">
        <f ca="1">IF(AL$5="",0,SUMIFS(Potoki!AL:AL,Potoki!$F:$F,$F122,Potoki!$G:$G,IF($G122="","",$G122)))</f>
        <v>13273.65</v>
      </c>
      <c r="AM122" s="30">
        <f ca="1">IF(AM$5="",0,SUMIFS(Potoki!AM:AM,Potoki!$F:$F,$F122,Potoki!$G:$G,IF($G122="","",$G122)))</f>
        <v>19336.5</v>
      </c>
      <c r="AN122" s="30">
        <f ca="1">IF(AN$5="",0,SUMIFS(Potoki!AN:AN,Potoki!$F:$F,$F122,Potoki!$G:$G,IF($G122="","",$G122)))</f>
        <v>26152.649999999998</v>
      </c>
      <c r="AO122" s="30">
        <f ca="1">IF(AO$5="",0,SUMIFS(Potoki!AO:AO,Potoki!$F:$F,$F122,Potoki!$G:$G,IF($G122="","",$G122)))</f>
        <v>33416.1</v>
      </c>
      <c r="AP122" s="30">
        <f ca="1">IF(AP$5="",0,SUMIFS(Potoki!AP:AP,Potoki!$F:$F,$F122,Potoki!$G:$G,IF($G122="","",$G122)))</f>
        <v>40911.75</v>
      </c>
      <c r="AQ122" s="30">
        <f ca="1">IF(AQ$5="",0,SUMIFS(Potoki!AQ:AQ,Potoki!$F:$F,$F122,Potoki!$G:$G,IF($G122="","",$G122)))</f>
        <v>48530.25</v>
      </c>
      <c r="AR122" s="30">
        <f ca="1">IF(AR$5="",0,SUMIFS(Potoki!AR:AR,Potoki!$F:$F,$F122,Potoki!$G:$G,IF($G122="","",$G122)))</f>
        <v>56202.75</v>
      </c>
      <c r="AS122" s="30">
        <f ca="1">IF(AS$5="",0,SUMIFS(Potoki!AS:AS,Potoki!$F:$F,$F122,Potoki!$G:$G,IF($G122="","",$G122)))</f>
        <v>63888.75</v>
      </c>
      <c r="AT122" s="30">
        <f ca="1">IF(AT$5="",0,SUMIFS(Potoki!AT:AT,Potoki!$F:$F,$F122,Potoki!$G:$G,IF($G122="","",$G122)))</f>
        <v>71581.5</v>
      </c>
      <c r="AU122" s="30">
        <f ca="1">IF(AU$5="",0,SUMIFS(Potoki!AU:AU,Potoki!$F:$F,$F122,Potoki!$G:$G,IF($G122="","",$G122)))</f>
        <v>79276.5</v>
      </c>
      <c r="AV122" s="30">
        <f ca="1">IF(AV$5="",0,SUMIFS(Potoki!AV:AV,Potoki!$F:$F,$F122,Potoki!$G:$G,IF($G122="","",$G122)))</f>
        <v>86971.5</v>
      </c>
      <c r="AW122" s="30">
        <f ca="1">IF(AW$5="",0,SUMIFS(Potoki!AW:AW,Potoki!$F:$F,$F122,Potoki!$G:$G,IF($G122="","",$G122)))</f>
        <v>94666.5</v>
      </c>
      <c r="AX122" s="30">
        <f ca="1">IF(AX$5="",0,SUMIFS(Potoki!AX:AX,Potoki!$F:$F,$F122,Potoki!$G:$G,IF($G122="","",$G122)))</f>
        <v>102361.5</v>
      </c>
      <c r="AY122" s="30">
        <f ca="1">IF(AY$5="",0,SUMIFS(Potoki!AY:AY,Potoki!$F:$F,$F122,Potoki!$G:$G,IF($G122="","",$G122)))</f>
        <v>110056.5</v>
      </c>
      <c r="AZ122" s="30">
        <f ca="1">IF(AZ$5="",0,SUMIFS(Potoki!AZ:AZ,Potoki!$F:$F,$F122,Potoki!$G:$G,IF($G122="","",$G122)))</f>
        <v>117751.5</v>
      </c>
      <c r="BA122" s="30">
        <f ca="1">IF(BA$5="",0,SUMIFS(Potoki!BA:BA,Potoki!$F:$F,$F122,Potoki!$G:$G,IF($G122="","",$G122)))</f>
        <v>124996.5</v>
      </c>
      <c r="BB122" s="30">
        <f ca="1">IF(BB$5="",0,SUMIFS(Potoki!BB:BB,Potoki!$F:$F,$F122,Potoki!$G:$G,IF($G122="","",$G122)))</f>
        <v>130891.5</v>
      </c>
      <c r="BC122" s="30">
        <f ca="1">IF(BC$5="",0,SUMIFS(Potoki!BC:BC,Potoki!$F:$F,$F122,Potoki!$G:$G,IF($G122="","",$G122)))</f>
        <v>135346.5</v>
      </c>
      <c r="BD122" s="30">
        <f ca="1">IF(BD$5="",0,SUMIFS(Potoki!BD:BD,Potoki!$F:$F,$F122,Potoki!$G:$G,IF($G122="","",$G122)))</f>
        <v>138305.25</v>
      </c>
      <c r="BE122" s="30">
        <f ca="1">IF(BE$5="",0,SUMIFS(Potoki!BE:BE,Potoki!$F:$F,$F122,Potoki!$G:$G,IF($G122="","",$G122)))</f>
        <v>139959</v>
      </c>
      <c r="BF122" s="30">
        <f ca="1">IF(BF$5="",0,SUMIFS(Potoki!BF:BF,Potoki!$F:$F,$F122,Potoki!$G:$G,IF($G122="","",$G122)))</f>
        <v>140843.25</v>
      </c>
      <c r="BG122" s="30">
        <f ca="1">IF(BG$5="",0,SUMIFS(Potoki!BG:BG,Potoki!$F:$F,$F122,Potoki!$G:$G,IF($G122="","",$G122)))</f>
        <v>141277.5</v>
      </c>
      <c r="BH122" s="30">
        <f ca="1">IF(BH$5="",0,SUMIFS(Potoki!BH:BH,Potoki!$F:$F,$F122,Potoki!$G:$G,IF($G122="","",$G122)))</f>
        <v>141477.75</v>
      </c>
      <c r="BI122" s="30">
        <f ca="1">IF(BI$5="",0,SUMIFS(Potoki!BI:BI,Potoki!$F:$F,$F122,Potoki!$G:$G,IF($G122="","",$G122)))</f>
        <v>141554.25</v>
      </c>
      <c r="BJ122" s="30">
        <f ca="1">IF(BJ$5="",0,SUMIFS(Potoki!BJ:BJ,Potoki!$F:$F,$F122,Potoki!$G:$G,IF($G122="","",$G122)))</f>
        <v>141576.75</v>
      </c>
      <c r="BK122" s="30">
        <f ca="1">IF(BK$5="",0,SUMIFS(Potoki!BK:BK,Potoki!$F:$F,$F122,Potoki!$G:$G,IF($G122="","",$G122)))</f>
        <v>141585.75</v>
      </c>
      <c r="BL122" s="30">
        <f ca="1">IF(BL$5="",0,SUMIFS(Potoki!BL:BL,Potoki!$F:$F,$F122,Potoki!$G:$G,IF($G122="","",$G122)))</f>
        <v>141588.00000000003</v>
      </c>
      <c r="BM122" s="30">
        <f ca="1">IF(BM$5="",0,SUMIFS(Potoki!BM:BM,Potoki!$F:$F,$F122,Potoki!$G:$G,IF($G122="","",$G122)))</f>
        <v>141588.00000000003</v>
      </c>
      <c r="BN122" s="30">
        <f ca="1">IF(BN$5="",0,SUMIFS(Potoki!BN:BN,Potoki!$F:$F,$F122,Potoki!$G:$G,IF($G122="","",$G122)))</f>
        <v>141588.00000000003</v>
      </c>
      <c r="BO122" s="30">
        <f ca="1">IF(BO$5="",0,SUMIFS(Potoki!BO:BO,Potoki!$F:$F,$F122,Potoki!$G:$G,IF($G122="","",$G122)))</f>
        <v>141588.00000000003</v>
      </c>
      <c r="BP122" s="30">
        <f ca="1">IF(BP$5="",0,SUMIFS(Potoki!BP:BP,Potoki!$F:$F,$F122,Potoki!$G:$G,IF($G122="","",$G122)))</f>
        <v>141588.00000000003</v>
      </c>
      <c r="BQ122" s="30">
        <f ca="1">IF(BQ$5="",0,SUMIFS(Potoki!BQ:BQ,Potoki!$F:$F,$F122,Potoki!$G:$G,IF($G122="","",$G122)))</f>
        <v>141588.00000000003</v>
      </c>
      <c r="BR122" s="30">
        <f ca="1">IF(BR$5="",0,SUMIFS(Potoki!BR:BR,Potoki!$F:$F,$F122,Potoki!$G:$G,IF($G122="","",$G122)))</f>
        <v>141588.00000000003</v>
      </c>
      <c r="BS122" s="30">
        <f ca="1">IF(BS$5="",0,SUMIFS(Potoki!BS:BS,Potoki!$F:$F,$F122,Potoki!$G:$G,IF($G122="","",$G122)))</f>
        <v>141588.00000000003</v>
      </c>
      <c r="BT122" s="30">
        <f ca="1">IF(BT$5="",0,SUMIFS(Potoki!BT:BT,Potoki!$F:$F,$F122,Potoki!$G:$G,IF($G122="","",$G122)))</f>
        <v>141588.00000000003</v>
      </c>
      <c r="BU122" s="30">
        <f ca="1">IF(BU$5="",0,SUMIFS(Potoki!BU:BU,Potoki!$F:$F,$F122,Potoki!$G:$G,IF($G122="","",$G122)))</f>
        <v>141588.00000000003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139"/>
      <c r="C123" s="142"/>
      <c r="E123" s="24"/>
      <c r="F123" s="66" t="str">
        <f t="shared" si="201"/>
        <v>Поступление в пр-во ПФ</v>
      </c>
      <c r="G123" s="27" t="str">
        <f>BP!$F$29</f>
        <v>ЭлЭн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2805976.2640000004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128.79999999999998</v>
      </c>
      <c r="AE123" s="30">
        <f ca="1">IF(AE$5="",0,SUMIFS(Potoki!AE:AE,Potoki!$F:$F,$F123,Potoki!$G:$G,IF($G123="","",$G123)))</f>
        <v>515.19999999999993</v>
      </c>
      <c r="AF123" s="30">
        <f ca="1">IF(AF$5="",0,SUMIFS(Potoki!AF:AF,Potoki!$F:$F,$F123,Potoki!$G:$G,IF($G123="","",$G123)))</f>
        <v>927.3599999999999</v>
      </c>
      <c r="AG123" s="30">
        <f ca="1">IF(AG$5="",0,SUMIFS(Potoki!AG:AG,Potoki!$F:$F,$F123,Potoki!$G:$G,IF($G123="","",$G123)))</f>
        <v>1355.62</v>
      </c>
      <c r="AH123" s="30">
        <f ca="1">IF(AH$5="",0,SUMIFS(Potoki!AH:AH,Potoki!$F:$F,$F123,Potoki!$G:$G,IF($G123="","",$G123)))</f>
        <v>1729.1399999999999</v>
      </c>
      <c r="AI123" s="30">
        <f ca="1">IF(AI$5="",0,SUMIFS(Potoki!AI:AI,Potoki!$F:$F,$F123,Potoki!$G:$G,IF($G123="","",$G123)))</f>
        <v>2271.3879999999999</v>
      </c>
      <c r="AJ123" s="30">
        <f ca="1">IF(AJ$5="",0,SUMIFS(Potoki!AJ:AJ,Potoki!$F:$F,$F123,Potoki!$G:$G,IF($G123="","",$G123)))</f>
        <v>3688.1880000000001</v>
      </c>
      <c r="AK123" s="30">
        <f ca="1">IF(AK$5="",0,SUMIFS(Potoki!AK:AK,Potoki!$F:$F,$F123,Potoki!$G:$G,IF($G123="","",$G123)))</f>
        <v>6073.5639999999994</v>
      </c>
      <c r="AL123" s="30">
        <f ca="1">IF(AL$5="",0,SUMIFS(Potoki!AL:AL,Potoki!$F:$F,$F123,Potoki!$G:$G,IF($G123="","",$G123)))</f>
        <v>9498.0339999999978</v>
      </c>
      <c r="AM123" s="30">
        <f ca="1">IF(AM$5="",0,SUMIFS(Potoki!AM:AM,Potoki!$F:$F,$F123,Potoki!$G:$G,IF($G123="","",$G123)))</f>
        <v>13836.339999999998</v>
      </c>
      <c r="AN123" s="30">
        <f ca="1">IF(AN$5="",0,SUMIFS(Potoki!AN:AN,Potoki!$F:$F,$F123,Potoki!$G:$G,IF($G123="","",$G123)))</f>
        <v>18713.673999999999</v>
      </c>
      <c r="AO123" s="30">
        <f ca="1">IF(AO$5="",0,SUMIFS(Potoki!AO:AO,Potoki!$F:$F,$F123,Potoki!$G:$G,IF($G123="","",$G123)))</f>
        <v>23911.075999999997</v>
      </c>
      <c r="AP123" s="30">
        <f ca="1">IF(AP$5="",0,SUMIFS(Potoki!AP:AP,Potoki!$F:$F,$F123,Potoki!$G:$G,IF($G123="","",$G123)))</f>
        <v>29274.629999999997</v>
      </c>
      <c r="AQ123" s="30">
        <f ca="1">IF(AQ$5="",0,SUMIFS(Potoki!AQ:AQ,Potoki!$F:$F,$F123,Potoki!$G:$G,IF($G123="","",$G123)))</f>
        <v>34726.089999999997</v>
      </c>
      <c r="AR123" s="30">
        <f ca="1">IF(AR$5="",0,SUMIFS(Potoki!AR:AR,Potoki!$F:$F,$F123,Potoki!$G:$G,IF($G123="","",$G123)))</f>
        <v>40216.189999999995</v>
      </c>
      <c r="AS123" s="30">
        <f ca="1">IF(AS$5="",0,SUMIFS(Potoki!AS:AS,Potoki!$F:$F,$F123,Potoki!$G:$G,IF($G123="","",$G123)))</f>
        <v>45715.95</v>
      </c>
      <c r="AT123" s="30">
        <f ca="1">IF(AT$5="",0,SUMIFS(Potoki!AT:AT,Potoki!$F:$F,$F123,Potoki!$G:$G,IF($G123="","",$G123)))</f>
        <v>51220.539999999994</v>
      </c>
      <c r="AU123" s="30">
        <f ca="1">IF(AU$5="",0,SUMIFS(Potoki!AU:AU,Potoki!$F:$F,$F123,Potoki!$G:$G,IF($G123="","",$G123)))</f>
        <v>56726.74</v>
      </c>
      <c r="AV123" s="30">
        <f ca="1">IF(AV$5="",0,SUMIFS(Potoki!AV:AV,Potoki!$F:$F,$F123,Potoki!$G:$G,IF($G123="","",$G123)))</f>
        <v>62232.939999999995</v>
      </c>
      <c r="AW123" s="30">
        <f ca="1">IF(AW$5="",0,SUMIFS(Potoki!AW:AW,Potoki!$F:$F,$F123,Potoki!$G:$G,IF($G123="","",$G123)))</f>
        <v>67739.14</v>
      </c>
      <c r="AX123" s="30">
        <f ca="1">IF(AX$5="",0,SUMIFS(Potoki!AX:AX,Potoki!$F:$F,$F123,Potoki!$G:$G,IF($G123="","",$G123)))</f>
        <v>73245.34</v>
      </c>
      <c r="AY123" s="30">
        <f ca="1">IF(AY$5="",0,SUMIFS(Potoki!AY:AY,Potoki!$F:$F,$F123,Potoki!$G:$G,IF($G123="","",$G123)))</f>
        <v>78751.539999999994</v>
      </c>
      <c r="AZ123" s="30">
        <f ca="1">IF(AZ$5="",0,SUMIFS(Potoki!AZ:AZ,Potoki!$F:$F,$F123,Potoki!$G:$G,IF($G123="","",$G123)))</f>
        <v>84257.739999999991</v>
      </c>
      <c r="BA123" s="30">
        <f ca="1">IF(BA$5="",0,SUMIFS(Potoki!BA:BA,Potoki!$F:$F,$F123,Potoki!$G:$G,IF($G123="","",$G123)))</f>
        <v>89441.939999999988</v>
      </c>
      <c r="BB123" s="30">
        <f ca="1">IF(BB$5="",0,SUMIFS(Potoki!BB:BB,Potoki!$F:$F,$F123,Potoki!$G:$G,IF($G123="","",$G123)))</f>
        <v>93660.14</v>
      </c>
      <c r="BC123" s="30">
        <f ca="1">IF(BC$5="",0,SUMIFS(Potoki!BC:BC,Potoki!$F:$F,$F123,Potoki!$G:$G,IF($G123="","",$G123)))</f>
        <v>96847.939999999988</v>
      </c>
      <c r="BD123" s="30">
        <f ca="1">IF(BD$5="",0,SUMIFS(Potoki!BD:BD,Potoki!$F:$F,$F123,Potoki!$G:$G,IF($G123="","",$G123)))</f>
        <v>98965.09</v>
      </c>
      <c r="BE123" s="30">
        <f ca="1">IF(BE$5="",0,SUMIFS(Potoki!BE:BE,Potoki!$F:$F,$F123,Potoki!$G:$G,IF($G123="","",$G123)))</f>
        <v>100148.43999999999</v>
      </c>
      <c r="BF123" s="30">
        <f ca="1">IF(BF$5="",0,SUMIFS(Potoki!BF:BF,Potoki!$F:$F,$F123,Potoki!$G:$G,IF($G123="","",$G123)))</f>
        <v>100781.17</v>
      </c>
      <c r="BG123" s="30">
        <f ca="1">IF(BG$5="",0,SUMIFS(Potoki!BG:BG,Potoki!$F:$F,$F123,Potoki!$G:$G,IF($G123="","",$G123)))</f>
        <v>101091.9</v>
      </c>
      <c r="BH123" s="30">
        <f ca="1">IF(BH$5="",0,SUMIFS(Potoki!BH:BH,Potoki!$F:$F,$F123,Potoki!$G:$G,IF($G123="","",$G123)))</f>
        <v>101235.18999999999</v>
      </c>
      <c r="BI123" s="30">
        <f ca="1">IF(BI$5="",0,SUMIFS(Potoki!BI:BI,Potoki!$F:$F,$F123,Potoki!$G:$G,IF($G123="","",$G123)))</f>
        <v>101289.93</v>
      </c>
      <c r="BJ123" s="30">
        <f ca="1">IF(BJ$5="",0,SUMIFS(Potoki!BJ:BJ,Potoki!$F:$F,$F123,Potoki!$G:$G,IF($G123="","",$G123)))</f>
        <v>101306.03</v>
      </c>
      <c r="BK123" s="30">
        <f ca="1">IF(BK$5="",0,SUMIFS(Potoki!BK:BK,Potoki!$F:$F,$F123,Potoki!$G:$G,IF($G123="","",$G123)))</f>
        <v>101312.46999999999</v>
      </c>
      <c r="BL123" s="30">
        <f ca="1">IF(BL$5="",0,SUMIFS(Potoki!BL:BL,Potoki!$F:$F,$F123,Potoki!$G:$G,IF($G123="","",$G123)))</f>
        <v>101314.08</v>
      </c>
      <c r="BM123" s="30">
        <f ca="1">IF(BM$5="",0,SUMIFS(Potoki!BM:BM,Potoki!$F:$F,$F123,Potoki!$G:$G,IF($G123="","",$G123)))</f>
        <v>101314.08</v>
      </c>
      <c r="BN123" s="30">
        <f ca="1">IF(BN$5="",0,SUMIFS(Potoki!BN:BN,Potoki!$F:$F,$F123,Potoki!$G:$G,IF($G123="","",$G123)))</f>
        <v>101314.08</v>
      </c>
      <c r="BO123" s="30">
        <f ca="1">IF(BO$5="",0,SUMIFS(Potoki!BO:BO,Potoki!$F:$F,$F123,Potoki!$G:$G,IF($G123="","",$G123)))</f>
        <v>101314.08</v>
      </c>
      <c r="BP123" s="30">
        <f ca="1">IF(BP$5="",0,SUMIFS(Potoki!BP:BP,Potoki!$F:$F,$F123,Potoki!$G:$G,IF($G123="","",$G123)))</f>
        <v>101314.08</v>
      </c>
      <c r="BQ123" s="30">
        <f ca="1">IF(BQ$5="",0,SUMIFS(Potoki!BQ:BQ,Potoki!$F:$F,$F123,Potoki!$G:$G,IF($G123="","",$G123)))</f>
        <v>101314.08</v>
      </c>
      <c r="BR123" s="30">
        <f ca="1">IF(BR$5="",0,SUMIFS(Potoki!BR:BR,Potoki!$F:$F,$F123,Potoki!$G:$G,IF($G123="","",$G123)))</f>
        <v>101314.08</v>
      </c>
      <c r="BS123" s="30">
        <f ca="1">IF(BS$5="",0,SUMIFS(Potoki!BS:BS,Potoki!$F:$F,$F123,Potoki!$G:$G,IF($G123="","",$G123)))</f>
        <v>101314.08</v>
      </c>
      <c r="BT123" s="30">
        <f ca="1">IF(BT$5="",0,SUMIFS(Potoki!BT:BT,Potoki!$F:$F,$F123,Potoki!$G:$G,IF($G123="","",$G123)))</f>
        <v>101314.08</v>
      </c>
      <c r="BU123" s="30">
        <f ca="1">IF(BU$5="",0,SUMIFS(Potoki!BU:BU,Potoki!$F:$F,$F123,Potoki!$G:$G,IF($G123="","",$G123)))</f>
        <v>101314.08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" customFormat="1" ht="12" x14ac:dyDescent="0.25">
      <c r="A124" s="11">
        <f>ROW()</f>
        <v>124</v>
      </c>
      <c r="B124" s="140"/>
      <c r="C124" s="142"/>
      <c r="E124" s="23" t="str">
        <f>Lists!$N$9</f>
        <v>пустая строка</v>
      </c>
      <c r="P124" s="3"/>
      <c r="R124" s="23"/>
      <c r="S124" s="3"/>
      <c r="V124" s="74">
        <f ca="1">W118-SUMIFS(Potoki!$W:$W,Potoki!$F:$F,$F119,Potoki!$G:$G,"")</f>
        <v>0</v>
      </c>
      <c r="W124" s="5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</row>
    <row r="125" spans="1:98" s="13" customFormat="1" x14ac:dyDescent="0.3">
      <c r="A125" s="12">
        <f>ROW()</f>
        <v>125</v>
      </c>
      <c r="B125" s="138"/>
      <c r="C125" s="142"/>
      <c r="E125" s="92"/>
      <c r="F125" s="13" t="str">
        <f>BP!$F$115</f>
        <v>Вн.пр-во</v>
      </c>
      <c r="M125" s="4" t="str">
        <f>Lists!$R$8</f>
        <v>руб.</v>
      </c>
      <c r="P125" s="10"/>
      <c r="R125" s="92"/>
      <c r="S125" s="10"/>
      <c r="V125" s="80">
        <f ca="1">W125-SUM(W126:W132)</f>
        <v>0</v>
      </c>
      <c r="W125" s="10">
        <f ca="1">SUM(INDIRECT(ADDRESS(ROW(),SUMIFS($1:$1,$5:$5,1))):INDIRECT(ADDRESS(ROW(),SUMIFS($1:$1,$5:$5,MAX($5:$5)))))</f>
        <v>365098339.98399991</v>
      </c>
      <c r="Z125" s="10">
        <f t="shared" ref="Z125:BE125" ca="1" si="202">IF(Z$5="",0,SUM(Z126:Z132))</f>
        <v>0</v>
      </c>
      <c r="AA125" s="10">
        <f t="shared" ca="1" si="202"/>
        <v>0</v>
      </c>
      <c r="AB125" s="10">
        <f t="shared" ca="1" si="202"/>
        <v>0</v>
      </c>
      <c r="AC125" s="10">
        <f t="shared" ca="1" si="202"/>
        <v>0</v>
      </c>
      <c r="AD125" s="10">
        <f t="shared" ca="1" si="202"/>
        <v>0</v>
      </c>
      <c r="AE125" s="10">
        <f t="shared" ca="1" si="202"/>
        <v>12188.8</v>
      </c>
      <c r="AF125" s="10">
        <f t="shared" ca="1" si="202"/>
        <v>54155.199999999997</v>
      </c>
      <c r="AG125" s="10">
        <f t="shared" ca="1" si="202"/>
        <v>109359.36</v>
      </c>
      <c r="AH125" s="10">
        <f t="shared" ca="1" si="202"/>
        <v>167167.12</v>
      </c>
      <c r="AI125" s="10">
        <f t="shared" ca="1" si="202"/>
        <v>220469.64</v>
      </c>
      <c r="AJ125" s="10">
        <f t="shared" ca="1" si="202"/>
        <v>287444.48800000001</v>
      </c>
      <c r="AK125" s="10">
        <f t="shared" ca="1" si="202"/>
        <v>444255.28800000006</v>
      </c>
      <c r="AL125" s="10">
        <f t="shared" ca="1" si="202"/>
        <v>729391.86400000006</v>
      </c>
      <c r="AM125" s="10">
        <f t="shared" ca="1" si="202"/>
        <v>1153469.5839999998</v>
      </c>
      <c r="AN125" s="10">
        <f t="shared" ca="1" si="202"/>
        <v>1707591.34</v>
      </c>
      <c r="AO125" s="10">
        <f t="shared" ca="1" si="202"/>
        <v>2351036.2239999999</v>
      </c>
      <c r="AP125" s="10">
        <f t="shared" ca="1" si="202"/>
        <v>3047369.2760000001</v>
      </c>
      <c r="AQ125" s="10">
        <f t="shared" ca="1" si="202"/>
        <v>3772844.88</v>
      </c>
      <c r="AR125" s="10">
        <f t="shared" ca="1" si="202"/>
        <v>4513605.34</v>
      </c>
      <c r="AS125" s="10">
        <f t="shared" ca="1" si="202"/>
        <v>5261707.9400000004</v>
      </c>
      <c r="AT125" s="10">
        <f t="shared" ca="1" si="202"/>
        <v>6012344.7000000002</v>
      </c>
      <c r="AU125" s="10">
        <f t="shared" ca="1" si="202"/>
        <v>6763843.54</v>
      </c>
      <c r="AV125" s="10">
        <f t="shared" ca="1" si="202"/>
        <v>7515697.2400000002</v>
      </c>
      <c r="AW125" s="10">
        <f t="shared" ca="1" si="202"/>
        <v>8267618.4400000004</v>
      </c>
      <c r="AX125" s="10">
        <f t="shared" ca="1" si="202"/>
        <v>9019539.6400000006</v>
      </c>
      <c r="AY125" s="10">
        <f t="shared" ca="1" si="202"/>
        <v>9771460.8399999999</v>
      </c>
      <c r="AZ125" s="10">
        <f t="shared" ca="1" si="202"/>
        <v>10523382.039999999</v>
      </c>
      <c r="BA125" s="10">
        <f t="shared" ca="1" si="202"/>
        <v>11275303.24</v>
      </c>
      <c r="BB125" s="10">
        <f t="shared" ca="1" si="202"/>
        <v>11996752.439999999</v>
      </c>
      <c r="BC125" s="10">
        <f t="shared" ca="1" si="202"/>
        <v>12613285.640000001</v>
      </c>
      <c r="BD125" s="10">
        <f t="shared" ca="1" si="202"/>
        <v>13091808.439999999</v>
      </c>
      <c r="BE125" s="10">
        <f t="shared" ca="1" si="202"/>
        <v>13425811.84</v>
      </c>
      <c r="BF125" s="10">
        <f t="shared" ref="BF125:CT125" ca="1" si="203">IF(BF$5="",0,SUM(BF126:BF132))</f>
        <v>13626558.939999999</v>
      </c>
      <c r="BG125" s="10">
        <f t="shared" ca="1" si="203"/>
        <v>13736048.92</v>
      </c>
      <c r="BH125" s="10">
        <f t="shared" ca="1" si="203"/>
        <v>13791981.9</v>
      </c>
      <c r="BI125" s="10">
        <f t="shared" ca="1" si="203"/>
        <v>13818569.439999999</v>
      </c>
      <c r="BJ125" s="10">
        <f t="shared" ca="1" si="203"/>
        <v>13829757.18</v>
      </c>
      <c r="BK125" s="10">
        <f t="shared" ca="1" si="203"/>
        <v>13833575.779999999</v>
      </c>
      <c r="BL125" s="10">
        <f t="shared" ca="1" si="203"/>
        <v>13834860.220000001</v>
      </c>
      <c r="BM125" s="10">
        <f t="shared" ca="1" si="203"/>
        <v>13835282.58</v>
      </c>
      <c r="BN125" s="10">
        <f t="shared" ca="1" si="203"/>
        <v>13835350.080000002</v>
      </c>
      <c r="BO125" s="10">
        <f t="shared" ca="1" si="203"/>
        <v>13835350.080000002</v>
      </c>
      <c r="BP125" s="10">
        <f t="shared" ca="1" si="203"/>
        <v>13835350.080000002</v>
      </c>
      <c r="BQ125" s="10">
        <f t="shared" ca="1" si="203"/>
        <v>13835350.080000002</v>
      </c>
      <c r="BR125" s="10">
        <f t="shared" ca="1" si="203"/>
        <v>13835350.080000002</v>
      </c>
      <c r="BS125" s="10">
        <f t="shared" ca="1" si="203"/>
        <v>13835350.080000002</v>
      </c>
      <c r="BT125" s="10">
        <f t="shared" ca="1" si="203"/>
        <v>13835350.080000002</v>
      </c>
      <c r="BU125" s="10">
        <f t="shared" ca="1" si="203"/>
        <v>13835350.080000002</v>
      </c>
      <c r="BV125" s="10">
        <f t="shared" si="203"/>
        <v>0</v>
      </c>
      <c r="BW125" s="10">
        <f t="shared" si="203"/>
        <v>0</v>
      </c>
      <c r="BX125" s="10">
        <f t="shared" si="203"/>
        <v>0</v>
      </c>
      <c r="BY125" s="10">
        <f t="shared" si="203"/>
        <v>0</v>
      </c>
      <c r="BZ125" s="10">
        <f t="shared" si="203"/>
        <v>0</v>
      </c>
      <c r="CA125" s="10">
        <f t="shared" si="203"/>
        <v>0</v>
      </c>
      <c r="CB125" s="10">
        <f t="shared" si="203"/>
        <v>0</v>
      </c>
      <c r="CC125" s="10">
        <f t="shared" si="203"/>
        <v>0</v>
      </c>
      <c r="CD125" s="10">
        <f t="shared" si="203"/>
        <v>0</v>
      </c>
      <c r="CE125" s="10">
        <f t="shared" si="203"/>
        <v>0</v>
      </c>
      <c r="CF125" s="10">
        <f t="shared" si="203"/>
        <v>0</v>
      </c>
      <c r="CG125" s="10">
        <f t="shared" si="203"/>
        <v>0</v>
      </c>
      <c r="CH125" s="10">
        <f t="shared" si="203"/>
        <v>0</v>
      </c>
      <c r="CI125" s="10">
        <f t="shared" si="203"/>
        <v>0</v>
      </c>
      <c r="CJ125" s="10">
        <f t="shared" si="203"/>
        <v>0</v>
      </c>
      <c r="CK125" s="10">
        <f t="shared" si="203"/>
        <v>0</v>
      </c>
      <c r="CL125" s="10">
        <f t="shared" si="203"/>
        <v>0</v>
      </c>
      <c r="CM125" s="10">
        <f t="shared" si="203"/>
        <v>0</v>
      </c>
      <c r="CN125" s="10">
        <f t="shared" si="203"/>
        <v>0</v>
      </c>
      <c r="CO125" s="10">
        <f t="shared" si="203"/>
        <v>0</v>
      </c>
      <c r="CP125" s="10">
        <f t="shared" si="203"/>
        <v>0</v>
      </c>
      <c r="CQ125" s="10">
        <f t="shared" si="203"/>
        <v>0</v>
      </c>
      <c r="CR125" s="10">
        <f t="shared" si="203"/>
        <v>0</v>
      </c>
      <c r="CS125" s="10">
        <f t="shared" si="203"/>
        <v>0</v>
      </c>
      <c r="CT125" s="10">
        <f t="shared" si="203"/>
        <v>0</v>
      </c>
    </row>
    <row r="126" spans="1:98" s="27" customFormat="1" ht="12" x14ac:dyDescent="0.25">
      <c r="A126" s="26">
        <f>ROW()</f>
        <v>126</v>
      </c>
      <c r="B126" s="139"/>
      <c r="C126" s="142"/>
      <c r="E126" s="24"/>
      <c r="F126" s="66" t="str">
        <f>$F$125</f>
        <v>Вн.пр-во</v>
      </c>
      <c r="G126" s="27" t="str">
        <f>BP!$F$21</f>
        <v>Основа</v>
      </c>
      <c r="M126" s="27" t="str">
        <f>Lists!$R$8</f>
        <v>руб.</v>
      </c>
      <c r="P126" s="30"/>
      <c r="R126" s="24"/>
      <c r="S126" s="30"/>
      <c r="V126" s="85"/>
      <c r="W126" s="29">
        <f ca="1">SUM(INDIRECT(ADDRESS(ROW(),SUMIFS($1:$1,$5:$5,1))):INDIRECT(ADDRESS(ROW(),SUMIFS($1:$1,$5:$5,MAX($5:$5)))))</f>
        <v>88195506</v>
      </c>
      <c r="Z126" s="30">
        <f ca="1">IF(Z$5="",0,SUMIFS(Potoki!Z:Z,Potoki!$F:$F,$F126,Potoki!$G:$G,IF($G126="","",$G126)))</f>
        <v>0</v>
      </c>
      <c r="AA126" s="30">
        <f ca="1">IF(AA$5="",0,SUMIFS(Potoki!AA:AA,Potoki!$F:$F,$F126,Potoki!$G:$G,IF($G126="","",$G126)))</f>
        <v>0</v>
      </c>
      <c r="AB126" s="30">
        <f ca="1">IF(AB$5="",0,SUMIFS(Potoki!AB:AB,Potoki!$F:$F,$F126,Potoki!$G:$G,IF($G126="","",$G126)))</f>
        <v>0</v>
      </c>
      <c r="AC126" s="30">
        <f ca="1">IF(AC$5="",0,SUMIFS(Potoki!AC:AC,Potoki!$F:$F,$F126,Potoki!$G:$G,IF($G126="","",$G126)))</f>
        <v>0</v>
      </c>
      <c r="AD126" s="30">
        <f ca="1">IF(AD$5="",0,SUMIFS(Potoki!AD:AD,Potoki!$F:$F,$F126,Potoki!$G:$G,IF($G126="","",$G126)))</f>
        <v>0</v>
      </c>
      <c r="AE126" s="30">
        <f ca="1">IF(AE$5="",0,SUMIFS(Potoki!AE:AE,Potoki!$F:$F,$F126,Potoki!$G:$G,IF($G126="","",$G126)))</f>
        <v>4200</v>
      </c>
      <c r="AF126" s="30">
        <f ca="1">IF(AF$5="",0,SUMIFS(Potoki!AF:AF,Potoki!$F:$F,$F126,Potoki!$G:$G,IF($G126="","",$G126)))</f>
        <v>16800</v>
      </c>
      <c r="AG126" s="30">
        <f ca="1">IF(AG$5="",0,SUMIFS(Potoki!AG:AG,Potoki!$F:$F,$F126,Potoki!$G:$G,IF($G126="","",$G126)))</f>
        <v>30240</v>
      </c>
      <c r="AH126" s="30">
        <f ca="1">IF(AH$5="",0,SUMIFS(Potoki!AH:AH,Potoki!$F:$F,$F126,Potoki!$G:$G,IF($G126="","",$G126)))</f>
        <v>44205</v>
      </c>
      <c r="AI126" s="30">
        <f ca="1">IF(AI$5="",0,SUMIFS(Potoki!AI:AI,Potoki!$F:$F,$F126,Potoki!$G:$G,IF($G126="","",$G126)))</f>
        <v>56385</v>
      </c>
      <c r="AJ126" s="30">
        <f ca="1">IF(AJ$5="",0,SUMIFS(Potoki!AJ:AJ,Potoki!$F:$F,$F126,Potoki!$G:$G,IF($G126="","",$G126)))</f>
        <v>74067.000000000015</v>
      </c>
      <c r="AK126" s="30">
        <f ca="1">IF(AK$5="",0,SUMIFS(Potoki!AK:AK,Potoki!$F:$F,$F126,Potoki!$G:$G,IF($G126="","",$G126)))</f>
        <v>120267.00000000001</v>
      </c>
      <c r="AL126" s="30">
        <f ca="1">IF(AL$5="",0,SUMIFS(Potoki!AL:AL,Potoki!$F:$F,$F126,Potoki!$G:$G,IF($G126="","",$G126)))</f>
        <v>198051</v>
      </c>
      <c r="AM126" s="30">
        <f ca="1">IF(AM$5="",0,SUMIFS(Potoki!AM:AM,Potoki!$F:$F,$F126,Potoki!$G:$G,IF($G126="","",$G126)))</f>
        <v>309718.5</v>
      </c>
      <c r="AN126" s="30">
        <f ca="1">IF(AN$5="",0,SUMIFS(Potoki!AN:AN,Potoki!$F:$F,$F126,Potoki!$G:$G,IF($G126="","",$G126)))</f>
        <v>451185</v>
      </c>
      <c r="AO126" s="30">
        <f ca="1">IF(AO$5="",0,SUMIFS(Potoki!AO:AO,Potoki!$F:$F,$F126,Potoki!$G:$G,IF($G126="","",$G126)))</f>
        <v>610228.5</v>
      </c>
      <c r="AP126" s="30">
        <f ca="1">IF(AP$5="",0,SUMIFS(Potoki!AP:AP,Potoki!$F:$F,$F126,Potoki!$G:$G,IF($G126="","",$G126)))</f>
        <v>779709</v>
      </c>
      <c r="AQ126" s="30">
        <f ca="1">IF(AQ$5="",0,SUMIFS(Potoki!AQ:AQ,Potoki!$F:$F,$F126,Potoki!$G:$G,IF($G126="","",$G126)))</f>
        <v>954607.5</v>
      </c>
      <c r="AR126" s="30">
        <f ca="1">IF(AR$5="",0,SUMIFS(Potoki!AR:AR,Potoki!$F:$F,$F126,Potoki!$G:$G,IF($G126="","",$G126)))</f>
        <v>1132372.5</v>
      </c>
      <c r="AS126" s="30">
        <f ca="1">IF(AS$5="",0,SUMIFS(Potoki!AS:AS,Potoki!$F:$F,$F126,Potoki!$G:$G,IF($G126="","",$G126)))</f>
        <v>1311397.5</v>
      </c>
      <c r="AT126" s="30">
        <f ca="1">IF(AT$5="",0,SUMIFS(Potoki!AT:AT,Potoki!$F:$F,$F126,Potoki!$G:$G,IF($G126="","",$G126)))</f>
        <v>1490737.5</v>
      </c>
      <c r="AU126" s="30">
        <f ca="1">IF(AU$5="",0,SUMIFS(Potoki!AU:AU,Potoki!$F:$F,$F126,Potoki!$G:$G,IF($G126="","",$G126)))</f>
        <v>1670235</v>
      </c>
      <c r="AV126" s="30">
        <f ca="1">IF(AV$5="",0,SUMIFS(Potoki!AV:AV,Potoki!$F:$F,$F126,Potoki!$G:$G,IF($G126="","",$G126)))</f>
        <v>1849785</v>
      </c>
      <c r="AW126" s="30">
        <f ca="1">IF(AW$5="",0,SUMIFS(Potoki!AW:AW,Potoki!$F:$F,$F126,Potoki!$G:$G,IF($G126="","",$G126)))</f>
        <v>2029335</v>
      </c>
      <c r="AX126" s="30">
        <f ca="1">IF(AX$5="",0,SUMIFS(Potoki!AX:AX,Potoki!$F:$F,$F126,Potoki!$G:$G,IF($G126="","",$G126)))</f>
        <v>2208885</v>
      </c>
      <c r="AY126" s="30">
        <f ca="1">IF(AY$5="",0,SUMIFS(Potoki!AY:AY,Potoki!$F:$F,$F126,Potoki!$G:$G,IF($G126="","",$G126)))</f>
        <v>2388435</v>
      </c>
      <c r="AZ126" s="30">
        <f ca="1">IF(AZ$5="",0,SUMIFS(Potoki!AZ:AZ,Potoki!$F:$F,$F126,Potoki!$G:$G,IF($G126="","",$G126)))</f>
        <v>2567985</v>
      </c>
      <c r="BA126" s="30">
        <f ca="1">IF(BA$5="",0,SUMIFS(Potoki!BA:BA,Potoki!$F:$F,$F126,Potoki!$G:$G,IF($G126="","",$G126)))</f>
        <v>2747535</v>
      </c>
      <c r="BB126" s="30">
        <f ca="1">IF(BB$5="",0,SUMIFS(Potoki!BB:BB,Potoki!$F:$F,$F126,Potoki!$G:$G,IF($G126="","",$G126)))</f>
        <v>2916585</v>
      </c>
      <c r="BC126" s="30">
        <f ca="1">IF(BC$5="",0,SUMIFS(Potoki!BC:BC,Potoki!$F:$F,$F126,Potoki!$G:$G,IF($G126="","",$G126)))</f>
        <v>3054135</v>
      </c>
      <c r="BD126" s="30">
        <f ca="1">IF(BD$5="",0,SUMIFS(Potoki!BD:BD,Potoki!$F:$F,$F126,Potoki!$G:$G,IF($G126="","",$G126)))</f>
        <v>3158085</v>
      </c>
      <c r="BE126" s="30">
        <f ca="1">IF(BE$5="",0,SUMIFS(Potoki!BE:BE,Potoki!$F:$F,$F126,Potoki!$G:$G,IF($G126="","",$G126)))</f>
        <v>3227122.5</v>
      </c>
      <c r="BF126" s="30">
        <f ca="1">IF(BF$5="",0,SUMIFS(Potoki!BF:BF,Potoki!$F:$F,$F126,Potoki!$G:$G,IF($G126="","",$G126)))</f>
        <v>3265710</v>
      </c>
      <c r="BG126" s="30">
        <f ca="1">IF(BG$5="",0,SUMIFS(Potoki!BG:BG,Potoki!$F:$F,$F126,Potoki!$G:$G,IF($G126="","",$G126)))</f>
        <v>3286342.5</v>
      </c>
      <c r="BH126" s="30">
        <f ca="1">IF(BH$5="",0,SUMIFS(Potoki!BH:BH,Potoki!$F:$F,$F126,Potoki!$G:$G,IF($G126="","",$G126)))</f>
        <v>3296475</v>
      </c>
      <c r="BI126" s="30">
        <f ca="1">IF(BI$5="",0,SUMIFS(Potoki!BI:BI,Potoki!$F:$F,$F126,Potoki!$G:$G,IF($G126="","",$G126)))</f>
        <v>3301147.5</v>
      </c>
      <c r="BJ126" s="30">
        <f ca="1">IF(BJ$5="",0,SUMIFS(Potoki!BJ:BJ,Potoki!$F:$F,$F126,Potoki!$G:$G,IF($G126="","",$G126)))</f>
        <v>3302932.5</v>
      </c>
      <c r="BK126" s="30">
        <f ca="1">IF(BK$5="",0,SUMIFS(Potoki!BK:BK,Potoki!$F:$F,$F126,Potoki!$G:$G,IF($G126="","",$G126)))</f>
        <v>3303457.5</v>
      </c>
      <c r="BL126" s="30">
        <f ca="1">IF(BL$5="",0,SUMIFS(Potoki!BL:BL,Potoki!$F:$F,$F126,Potoki!$G:$G,IF($G126="","",$G126)))</f>
        <v>3303667.5</v>
      </c>
      <c r="BM126" s="30">
        <f ca="1">IF(BM$5="",0,SUMIFS(Potoki!BM:BM,Potoki!$F:$F,$F126,Potoki!$G:$G,IF($G126="","",$G126)))</f>
        <v>3303720.0000000005</v>
      </c>
      <c r="BN126" s="30">
        <f ca="1">IF(BN$5="",0,SUMIFS(Potoki!BN:BN,Potoki!$F:$F,$F126,Potoki!$G:$G,IF($G126="","",$G126)))</f>
        <v>3303720.0000000005</v>
      </c>
      <c r="BO126" s="30">
        <f ca="1">IF(BO$5="",0,SUMIFS(Potoki!BO:BO,Potoki!$F:$F,$F126,Potoki!$G:$G,IF($G126="","",$G126)))</f>
        <v>3303720.0000000005</v>
      </c>
      <c r="BP126" s="30">
        <f ca="1">IF(BP$5="",0,SUMIFS(Potoki!BP:BP,Potoki!$F:$F,$F126,Potoki!$G:$G,IF($G126="","",$G126)))</f>
        <v>3303720.0000000005</v>
      </c>
      <c r="BQ126" s="30">
        <f ca="1">IF(BQ$5="",0,SUMIFS(Potoki!BQ:BQ,Potoki!$F:$F,$F126,Potoki!$G:$G,IF($G126="","",$G126)))</f>
        <v>3303720.0000000005</v>
      </c>
      <c r="BR126" s="30">
        <f ca="1">IF(BR$5="",0,SUMIFS(Potoki!BR:BR,Potoki!$F:$F,$F126,Potoki!$G:$G,IF($G126="","",$G126)))</f>
        <v>3303720.0000000005</v>
      </c>
      <c r="BS126" s="30">
        <f ca="1">IF(BS$5="",0,SUMIFS(Potoki!BS:BS,Potoki!$F:$F,$F126,Potoki!$G:$G,IF($G126="","",$G126)))</f>
        <v>3303720.0000000005</v>
      </c>
      <c r="BT126" s="30">
        <f ca="1">IF(BT$5="",0,SUMIFS(Potoki!BT:BT,Potoki!$F:$F,$F126,Potoki!$G:$G,IF($G126="","",$G126)))</f>
        <v>3303720.0000000005</v>
      </c>
      <c r="BU126" s="30">
        <f ca="1">IF(BU$5="",0,SUMIFS(Potoki!BU:BU,Potoki!$F:$F,$F126,Potoki!$G:$G,IF($G126="","",$G126)))</f>
        <v>3303720.0000000005</v>
      </c>
      <c r="BV126" s="30">
        <f>IF(BV$5="",0,SUMIFS(Potoki!BV:BV,Potoki!$F:$F,$F126,Potoki!$G:$G,IF($G126="","",$G126)))</f>
        <v>0</v>
      </c>
      <c r="BW126" s="30">
        <f>IF(BW$5="",0,SUMIFS(Potoki!BW:BW,Potoki!$F:$F,$F126,Potoki!$G:$G,IF($G126="","",$G126)))</f>
        <v>0</v>
      </c>
      <c r="BX126" s="30">
        <f>IF(BX$5="",0,SUMIFS(Potoki!BX:BX,Potoki!$F:$F,$F126,Potoki!$G:$G,IF($G126="","",$G126)))</f>
        <v>0</v>
      </c>
      <c r="BY126" s="30">
        <f>IF(BY$5="",0,SUMIFS(Potoki!BY:BY,Potoki!$F:$F,$F126,Potoki!$G:$G,IF($G126="","",$G126)))</f>
        <v>0</v>
      </c>
      <c r="BZ126" s="30">
        <f>IF(BZ$5="",0,SUMIFS(Potoki!BZ:BZ,Potoki!$F:$F,$F126,Potoki!$G:$G,IF($G126="","",$G126)))</f>
        <v>0</v>
      </c>
      <c r="CA126" s="30">
        <f>IF(CA$5="",0,SUMIFS(Potoki!CA:CA,Potoki!$F:$F,$F126,Potoki!$G:$G,IF($G126="","",$G126)))</f>
        <v>0</v>
      </c>
      <c r="CB126" s="30">
        <f>IF(CB$5="",0,SUMIFS(Potoki!CB:CB,Potoki!$F:$F,$F126,Potoki!$G:$G,IF($G126="","",$G126)))</f>
        <v>0</v>
      </c>
      <c r="CC126" s="30">
        <f>IF(CC$5="",0,SUMIFS(Potoki!CC:CC,Potoki!$F:$F,$F126,Potoki!$G:$G,IF($G126="","",$G126)))</f>
        <v>0</v>
      </c>
      <c r="CD126" s="30">
        <f>IF(CD$5="",0,SUMIFS(Potoki!CD:CD,Potoki!$F:$F,$F126,Potoki!$G:$G,IF($G126="","",$G126)))</f>
        <v>0</v>
      </c>
      <c r="CE126" s="30">
        <f>IF(CE$5="",0,SUMIFS(Potoki!CE:CE,Potoki!$F:$F,$F126,Potoki!$G:$G,IF($G126="","",$G126)))</f>
        <v>0</v>
      </c>
      <c r="CF126" s="30">
        <f>IF(CF$5="",0,SUMIFS(Potoki!CF:CF,Potoki!$F:$F,$F126,Potoki!$G:$G,IF($G126="","",$G126)))</f>
        <v>0</v>
      </c>
      <c r="CG126" s="30">
        <f>IF(CG$5="",0,SUMIFS(Potoki!CG:CG,Potoki!$F:$F,$F126,Potoki!$G:$G,IF($G126="","",$G126)))</f>
        <v>0</v>
      </c>
      <c r="CH126" s="30">
        <f>IF(CH$5="",0,SUMIFS(Potoki!CH:CH,Potoki!$F:$F,$F126,Potoki!$G:$G,IF($G126="","",$G126)))</f>
        <v>0</v>
      </c>
      <c r="CI126" s="30">
        <f>IF(CI$5="",0,SUMIFS(Potoki!CI:CI,Potoki!$F:$F,$F126,Potoki!$G:$G,IF($G126="","",$G126)))</f>
        <v>0</v>
      </c>
      <c r="CJ126" s="30">
        <f>IF(CJ$5="",0,SUMIFS(Potoki!CJ:CJ,Potoki!$F:$F,$F126,Potoki!$G:$G,IF($G126="","",$G126)))</f>
        <v>0</v>
      </c>
      <c r="CK126" s="30">
        <f>IF(CK$5="",0,SUMIFS(Potoki!CK:CK,Potoki!$F:$F,$F126,Potoki!$G:$G,IF($G126="","",$G126)))</f>
        <v>0</v>
      </c>
      <c r="CL126" s="30">
        <f>IF(CL$5="",0,SUMIFS(Potoki!CL:CL,Potoki!$F:$F,$F126,Potoki!$G:$G,IF($G126="","",$G126)))</f>
        <v>0</v>
      </c>
      <c r="CM126" s="30">
        <f>IF(CM$5="",0,SUMIFS(Potoki!CM:CM,Potoki!$F:$F,$F126,Potoki!$G:$G,IF($G126="","",$G126)))</f>
        <v>0</v>
      </c>
      <c r="CN126" s="30">
        <f>IF(CN$5="",0,SUMIFS(Potoki!CN:CN,Potoki!$F:$F,$F126,Potoki!$G:$G,IF($G126="","",$G126)))</f>
        <v>0</v>
      </c>
      <c r="CO126" s="30">
        <f>IF(CO$5="",0,SUMIFS(Potoki!CO:CO,Potoki!$F:$F,$F126,Potoki!$G:$G,IF($G126="","",$G126)))</f>
        <v>0</v>
      </c>
      <c r="CP126" s="30">
        <f>IF(CP$5="",0,SUMIFS(Potoki!CP:CP,Potoki!$F:$F,$F126,Potoki!$G:$G,IF($G126="","",$G126)))</f>
        <v>0</v>
      </c>
      <c r="CQ126" s="30">
        <f>IF(CQ$5="",0,SUMIFS(Potoki!CQ:CQ,Potoki!$F:$F,$F126,Potoki!$G:$G,IF($G126="","",$G126)))</f>
        <v>0</v>
      </c>
      <c r="CR126" s="30">
        <f>IF(CR$5="",0,SUMIFS(Potoki!CR:CR,Potoki!$F:$F,$F126,Potoki!$G:$G,IF($G126="","",$G126)))</f>
        <v>0</v>
      </c>
      <c r="CS126" s="30">
        <f>IF(CS$5="",0,SUMIFS(Potoki!CS:CS,Potoki!$F:$F,$F126,Potoki!$G:$G,IF($G126="","",$G126)))</f>
        <v>0</v>
      </c>
      <c r="CT126" s="30">
        <f>IF(CT$5="",0,SUMIFS(Potoki!CT:CT,Potoki!$F:$F,$F126,Potoki!$G:$G,IF($G126="","",$G126)))</f>
        <v>0</v>
      </c>
    </row>
    <row r="127" spans="1:98" s="27" customFormat="1" ht="12" x14ac:dyDescent="0.25">
      <c r="A127" s="26">
        <f>ROW()</f>
        <v>127</v>
      </c>
      <c r="B127" s="139"/>
      <c r="C127" s="142"/>
      <c r="E127" s="24"/>
      <c r="F127" s="66" t="str">
        <f t="shared" ref="F127:F131" si="204">$F$125</f>
        <v>Вн.пр-во</v>
      </c>
      <c r="G127" s="27" t="str">
        <f>BP!$F$22</f>
        <v>Сырье</v>
      </c>
      <c r="H127" s="67"/>
      <c r="I127" s="67"/>
      <c r="J127" s="67"/>
      <c r="K127" s="67"/>
      <c r="L127" s="67"/>
      <c r="M127" s="27" t="str">
        <f>Lists!$R$8</f>
        <v>руб.</v>
      </c>
      <c r="P127" s="30"/>
      <c r="R127" s="24"/>
      <c r="S127" s="30"/>
      <c r="V127" s="85"/>
      <c r="W127" s="29">
        <f ca="1">SUM(INDIRECT(ADDRESS(ROW(),SUMIFS($1:$1,$5:$5,1))):INDIRECT(ADDRESS(ROW(),SUMIFS($1:$1,$5:$5,MAX($5:$5)))))</f>
        <v>10079486.4</v>
      </c>
      <c r="Z127" s="30">
        <f ca="1">IF(Z$5="",0,SUMIFS(Potoki!Z:Z,Potoki!$F:$F,$F127,Potoki!$G:$G,IF($G127="","",$G127)))</f>
        <v>0</v>
      </c>
      <c r="AA127" s="30">
        <f ca="1">IF(AA$5="",0,SUMIFS(Potoki!AA:AA,Potoki!$F:$F,$F127,Potoki!$G:$G,IF($G127="","",$G127)))</f>
        <v>0</v>
      </c>
      <c r="AB127" s="30">
        <f ca="1">IF(AB$5="",0,SUMIFS(Potoki!AB:AB,Potoki!$F:$F,$F127,Potoki!$G:$G,IF($G127="","",$G127)))</f>
        <v>0</v>
      </c>
      <c r="AC127" s="30">
        <f ca="1">IF(AC$5="",0,SUMIFS(Potoki!AC:AC,Potoki!$F:$F,$F127,Potoki!$G:$G,IF($G127="","",$G127)))</f>
        <v>0</v>
      </c>
      <c r="AD127" s="30">
        <f ca="1">IF(AD$5="",0,SUMIFS(Potoki!AD:AD,Potoki!$F:$F,$F127,Potoki!$G:$G,IF($G127="","",$G127)))</f>
        <v>0</v>
      </c>
      <c r="AE127" s="30">
        <f ca="1">IF(AE$5="",0,SUMIFS(Potoki!AE:AE,Potoki!$F:$F,$F127,Potoki!$G:$G,IF($G127="","",$G127)))</f>
        <v>480</v>
      </c>
      <c r="AF127" s="30">
        <f ca="1">IF(AF$5="",0,SUMIFS(Potoki!AF:AF,Potoki!$F:$F,$F127,Potoki!$G:$G,IF($G127="","",$G127)))</f>
        <v>1920</v>
      </c>
      <c r="AG127" s="30">
        <f ca="1">IF(AG$5="",0,SUMIFS(Potoki!AG:AG,Potoki!$F:$F,$F127,Potoki!$G:$G,IF($G127="","",$G127)))</f>
        <v>3456</v>
      </c>
      <c r="AH127" s="30">
        <f ca="1">IF(AH$5="",0,SUMIFS(Potoki!AH:AH,Potoki!$F:$F,$F127,Potoki!$G:$G,IF($G127="","",$G127)))</f>
        <v>5052</v>
      </c>
      <c r="AI127" s="30">
        <f ca="1">IF(AI$5="",0,SUMIFS(Potoki!AI:AI,Potoki!$F:$F,$F127,Potoki!$G:$G,IF($G127="","",$G127)))</f>
        <v>6444</v>
      </c>
      <c r="AJ127" s="30">
        <f ca="1">IF(AJ$5="",0,SUMIFS(Potoki!AJ:AJ,Potoki!$F:$F,$F127,Potoki!$G:$G,IF($G127="","",$G127)))</f>
        <v>8464.8000000000011</v>
      </c>
      <c r="AK127" s="30">
        <f ca="1">IF(AK$5="",0,SUMIFS(Potoki!AK:AK,Potoki!$F:$F,$F127,Potoki!$G:$G,IF($G127="","",$G127)))</f>
        <v>13744.800000000001</v>
      </c>
      <c r="AL127" s="30">
        <f ca="1">IF(AL$5="",0,SUMIFS(Potoki!AL:AL,Potoki!$F:$F,$F127,Potoki!$G:$G,IF($G127="","",$G127)))</f>
        <v>22634.400000000001</v>
      </c>
      <c r="AM127" s="30">
        <f ca="1">IF(AM$5="",0,SUMIFS(Potoki!AM:AM,Potoki!$F:$F,$F127,Potoki!$G:$G,IF($G127="","",$G127)))</f>
        <v>35396.399999999994</v>
      </c>
      <c r="AN127" s="30">
        <f ca="1">IF(AN$5="",0,SUMIFS(Potoki!AN:AN,Potoki!$F:$F,$F127,Potoki!$G:$G,IF($G127="","",$G127)))</f>
        <v>51564</v>
      </c>
      <c r="AO127" s="30">
        <f ca="1">IF(AO$5="",0,SUMIFS(Potoki!AO:AO,Potoki!$F:$F,$F127,Potoki!$G:$G,IF($G127="","",$G127)))</f>
        <v>69740.399999999994</v>
      </c>
      <c r="AP127" s="30">
        <f ca="1">IF(AP$5="",0,SUMIFS(Potoki!AP:AP,Potoki!$F:$F,$F127,Potoki!$G:$G,IF($G127="","",$G127)))</f>
        <v>89109.6</v>
      </c>
      <c r="AQ127" s="30">
        <f ca="1">IF(AQ$5="",0,SUMIFS(Potoki!AQ:AQ,Potoki!$F:$F,$F127,Potoki!$G:$G,IF($G127="","",$G127)))</f>
        <v>109098</v>
      </c>
      <c r="AR127" s="30">
        <f ca="1">IF(AR$5="",0,SUMIFS(Potoki!AR:AR,Potoki!$F:$F,$F127,Potoki!$G:$G,IF($G127="","",$G127)))</f>
        <v>129414</v>
      </c>
      <c r="AS127" s="30">
        <f ca="1">IF(AS$5="",0,SUMIFS(Potoki!AS:AS,Potoki!$F:$F,$F127,Potoki!$G:$G,IF($G127="","",$G127)))</f>
        <v>149874</v>
      </c>
      <c r="AT127" s="30">
        <f ca="1">IF(AT$5="",0,SUMIFS(Potoki!AT:AT,Potoki!$F:$F,$F127,Potoki!$G:$G,IF($G127="","",$G127)))</f>
        <v>170370</v>
      </c>
      <c r="AU127" s="30">
        <f ca="1">IF(AU$5="",0,SUMIFS(Potoki!AU:AU,Potoki!$F:$F,$F127,Potoki!$G:$G,IF($G127="","",$G127)))</f>
        <v>190884</v>
      </c>
      <c r="AV127" s="30">
        <f ca="1">IF(AV$5="",0,SUMIFS(Potoki!AV:AV,Potoki!$F:$F,$F127,Potoki!$G:$G,IF($G127="","",$G127)))</f>
        <v>211404</v>
      </c>
      <c r="AW127" s="30">
        <f ca="1">IF(AW$5="",0,SUMIFS(Potoki!AW:AW,Potoki!$F:$F,$F127,Potoki!$G:$G,IF($G127="","",$G127)))</f>
        <v>231924</v>
      </c>
      <c r="AX127" s="30">
        <f ca="1">IF(AX$5="",0,SUMIFS(Potoki!AX:AX,Potoki!$F:$F,$F127,Potoki!$G:$G,IF($G127="","",$G127)))</f>
        <v>252444</v>
      </c>
      <c r="AY127" s="30">
        <f ca="1">IF(AY$5="",0,SUMIFS(Potoki!AY:AY,Potoki!$F:$F,$F127,Potoki!$G:$G,IF($G127="","",$G127)))</f>
        <v>272964</v>
      </c>
      <c r="AZ127" s="30">
        <f ca="1">IF(AZ$5="",0,SUMIFS(Potoki!AZ:AZ,Potoki!$F:$F,$F127,Potoki!$G:$G,IF($G127="","",$G127)))</f>
        <v>293484</v>
      </c>
      <c r="BA127" s="30">
        <f ca="1">IF(BA$5="",0,SUMIFS(Potoki!BA:BA,Potoki!$F:$F,$F127,Potoki!$G:$G,IF($G127="","",$G127)))</f>
        <v>314004</v>
      </c>
      <c r="BB127" s="30">
        <f ca="1">IF(BB$5="",0,SUMIFS(Potoki!BB:BB,Potoki!$F:$F,$F127,Potoki!$G:$G,IF($G127="","",$G127)))</f>
        <v>333324</v>
      </c>
      <c r="BC127" s="30">
        <f ca="1">IF(BC$5="",0,SUMIFS(Potoki!BC:BC,Potoki!$F:$F,$F127,Potoki!$G:$G,IF($G127="","",$G127)))</f>
        <v>349044</v>
      </c>
      <c r="BD127" s="30">
        <f ca="1">IF(BD$5="",0,SUMIFS(Potoki!BD:BD,Potoki!$F:$F,$F127,Potoki!$G:$G,IF($G127="","",$G127)))</f>
        <v>360924</v>
      </c>
      <c r="BE127" s="30">
        <f ca="1">IF(BE$5="",0,SUMIFS(Potoki!BE:BE,Potoki!$F:$F,$F127,Potoki!$G:$G,IF($G127="","",$G127)))</f>
        <v>368814</v>
      </c>
      <c r="BF127" s="30">
        <f ca="1">IF(BF$5="",0,SUMIFS(Potoki!BF:BF,Potoki!$F:$F,$F127,Potoki!$G:$G,IF($G127="","",$G127)))</f>
        <v>373224</v>
      </c>
      <c r="BG127" s="30">
        <f ca="1">IF(BG$5="",0,SUMIFS(Potoki!BG:BG,Potoki!$F:$F,$F127,Potoki!$G:$G,IF($G127="","",$G127)))</f>
        <v>375582</v>
      </c>
      <c r="BH127" s="30">
        <f ca="1">IF(BH$5="",0,SUMIFS(Potoki!BH:BH,Potoki!$F:$F,$F127,Potoki!$G:$G,IF($G127="","",$G127)))</f>
        <v>376740</v>
      </c>
      <c r="BI127" s="30">
        <f ca="1">IF(BI$5="",0,SUMIFS(Potoki!BI:BI,Potoki!$F:$F,$F127,Potoki!$G:$G,IF($G127="","",$G127)))</f>
        <v>377274</v>
      </c>
      <c r="BJ127" s="30">
        <f ca="1">IF(BJ$5="",0,SUMIFS(Potoki!BJ:BJ,Potoki!$F:$F,$F127,Potoki!$G:$G,IF($G127="","",$G127)))</f>
        <v>377478</v>
      </c>
      <c r="BK127" s="30">
        <f ca="1">IF(BK$5="",0,SUMIFS(Potoki!BK:BK,Potoki!$F:$F,$F127,Potoki!$G:$G,IF($G127="","",$G127)))</f>
        <v>377538</v>
      </c>
      <c r="BL127" s="30">
        <f ca="1">IF(BL$5="",0,SUMIFS(Potoki!BL:BL,Potoki!$F:$F,$F127,Potoki!$G:$G,IF($G127="","",$G127)))</f>
        <v>377562</v>
      </c>
      <c r="BM127" s="30">
        <f ca="1">IF(BM$5="",0,SUMIFS(Potoki!BM:BM,Potoki!$F:$F,$F127,Potoki!$G:$G,IF($G127="","",$G127)))</f>
        <v>377568.00000000006</v>
      </c>
      <c r="BN127" s="30">
        <f ca="1">IF(BN$5="",0,SUMIFS(Potoki!BN:BN,Potoki!$F:$F,$F127,Potoki!$G:$G,IF($G127="","",$G127)))</f>
        <v>377568.00000000006</v>
      </c>
      <c r="BO127" s="30">
        <f ca="1">IF(BO$5="",0,SUMIFS(Potoki!BO:BO,Potoki!$F:$F,$F127,Potoki!$G:$G,IF($G127="","",$G127)))</f>
        <v>377568.00000000006</v>
      </c>
      <c r="BP127" s="30">
        <f ca="1">IF(BP$5="",0,SUMIFS(Potoki!BP:BP,Potoki!$F:$F,$F127,Potoki!$G:$G,IF($G127="","",$G127)))</f>
        <v>377568.00000000006</v>
      </c>
      <c r="BQ127" s="30">
        <f ca="1">IF(BQ$5="",0,SUMIFS(Potoki!BQ:BQ,Potoki!$F:$F,$F127,Potoki!$G:$G,IF($G127="","",$G127)))</f>
        <v>377568.00000000006</v>
      </c>
      <c r="BR127" s="30">
        <f ca="1">IF(BR$5="",0,SUMIFS(Potoki!BR:BR,Potoki!$F:$F,$F127,Potoki!$G:$G,IF($G127="","",$G127)))</f>
        <v>377568.00000000006</v>
      </c>
      <c r="BS127" s="30">
        <f ca="1">IF(BS$5="",0,SUMIFS(Potoki!BS:BS,Potoki!$F:$F,$F127,Potoki!$G:$G,IF($G127="","",$G127)))</f>
        <v>377568.00000000006</v>
      </c>
      <c r="BT127" s="30">
        <f ca="1">IF(BT$5="",0,SUMIFS(Potoki!BT:BT,Potoki!$F:$F,$F127,Potoki!$G:$G,IF($G127="","",$G127)))</f>
        <v>377568.00000000006</v>
      </c>
      <c r="BU127" s="30">
        <f ca="1">IF(BU$5="",0,SUMIFS(Potoki!BU:BU,Potoki!$F:$F,$F127,Potoki!$G:$G,IF($G127="","",$G127)))</f>
        <v>377568.00000000006</v>
      </c>
      <c r="BV127" s="30">
        <f>IF(BV$5="",0,SUMIFS(Potoki!BV:BV,Potoki!$F:$F,$F127,Potoki!$G:$G,IF($G127="","",$G127)))</f>
        <v>0</v>
      </c>
      <c r="BW127" s="30">
        <f>IF(BW$5="",0,SUMIFS(Potoki!BW:BW,Potoki!$F:$F,$F127,Potoki!$G:$G,IF($G127="","",$G127)))</f>
        <v>0</v>
      </c>
      <c r="BX127" s="30">
        <f>IF(BX$5="",0,SUMIFS(Potoki!BX:BX,Potoki!$F:$F,$F127,Potoki!$G:$G,IF($G127="","",$G127)))</f>
        <v>0</v>
      </c>
      <c r="BY127" s="30">
        <f>IF(BY$5="",0,SUMIFS(Potoki!BY:BY,Potoki!$F:$F,$F127,Potoki!$G:$G,IF($G127="","",$G127)))</f>
        <v>0</v>
      </c>
      <c r="BZ127" s="30">
        <f>IF(BZ$5="",0,SUMIFS(Potoki!BZ:BZ,Potoki!$F:$F,$F127,Potoki!$G:$G,IF($G127="","",$G127)))</f>
        <v>0</v>
      </c>
      <c r="CA127" s="30">
        <f>IF(CA$5="",0,SUMIFS(Potoki!CA:CA,Potoki!$F:$F,$F127,Potoki!$G:$G,IF($G127="","",$G127)))</f>
        <v>0</v>
      </c>
      <c r="CB127" s="30">
        <f>IF(CB$5="",0,SUMIFS(Potoki!CB:CB,Potoki!$F:$F,$F127,Potoki!$G:$G,IF($G127="","",$G127)))</f>
        <v>0</v>
      </c>
      <c r="CC127" s="30">
        <f>IF(CC$5="",0,SUMIFS(Potoki!CC:CC,Potoki!$F:$F,$F127,Potoki!$G:$G,IF($G127="","",$G127)))</f>
        <v>0</v>
      </c>
      <c r="CD127" s="30">
        <f>IF(CD$5="",0,SUMIFS(Potoki!CD:CD,Potoki!$F:$F,$F127,Potoki!$G:$G,IF($G127="","",$G127)))</f>
        <v>0</v>
      </c>
      <c r="CE127" s="30">
        <f>IF(CE$5="",0,SUMIFS(Potoki!CE:CE,Potoki!$F:$F,$F127,Potoki!$G:$G,IF($G127="","",$G127)))</f>
        <v>0</v>
      </c>
      <c r="CF127" s="30">
        <f>IF(CF$5="",0,SUMIFS(Potoki!CF:CF,Potoki!$F:$F,$F127,Potoki!$G:$G,IF($G127="","",$G127)))</f>
        <v>0</v>
      </c>
      <c r="CG127" s="30">
        <f>IF(CG$5="",0,SUMIFS(Potoki!CG:CG,Potoki!$F:$F,$F127,Potoki!$G:$G,IF($G127="","",$G127)))</f>
        <v>0</v>
      </c>
      <c r="CH127" s="30">
        <f>IF(CH$5="",0,SUMIFS(Potoki!CH:CH,Potoki!$F:$F,$F127,Potoki!$G:$G,IF($G127="","",$G127)))</f>
        <v>0</v>
      </c>
      <c r="CI127" s="30">
        <f>IF(CI$5="",0,SUMIFS(Potoki!CI:CI,Potoki!$F:$F,$F127,Potoki!$G:$G,IF($G127="","",$G127)))</f>
        <v>0</v>
      </c>
      <c r="CJ127" s="30">
        <f>IF(CJ$5="",0,SUMIFS(Potoki!CJ:CJ,Potoki!$F:$F,$F127,Potoki!$G:$G,IF($G127="","",$G127)))</f>
        <v>0</v>
      </c>
      <c r="CK127" s="30">
        <f>IF(CK$5="",0,SUMIFS(Potoki!CK:CK,Potoki!$F:$F,$F127,Potoki!$G:$G,IF($G127="","",$G127)))</f>
        <v>0</v>
      </c>
      <c r="CL127" s="30">
        <f>IF(CL$5="",0,SUMIFS(Potoki!CL:CL,Potoki!$F:$F,$F127,Potoki!$G:$G,IF($G127="","",$G127)))</f>
        <v>0</v>
      </c>
      <c r="CM127" s="30">
        <f>IF(CM$5="",0,SUMIFS(Potoki!CM:CM,Potoki!$F:$F,$F127,Potoki!$G:$G,IF($G127="","",$G127)))</f>
        <v>0</v>
      </c>
      <c r="CN127" s="30">
        <f>IF(CN$5="",0,SUMIFS(Potoki!CN:CN,Potoki!$F:$F,$F127,Potoki!$G:$G,IF($G127="","",$G127)))</f>
        <v>0</v>
      </c>
      <c r="CO127" s="30">
        <f>IF(CO$5="",0,SUMIFS(Potoki!CO:CO,Potoki!$F:$F,$F127,Potoki!$G:$G,IF($G127="","",$G127)))</f>
        <v>0</v>
      </c>
      <c r="CP127" s="30">
        <f>IF(CP$5="",0,SUMIFS(Potoki!CP:CP,Potoki!$F:$F,$F127,Potoki!$G:$G,IF($G127="","",$G127)))</f>
        <v>0</v>
      </c>
      <c r="CQ127" s="30">
        <f>IF(CQ$5="",0,SUMIFS(Potoki!CQ:CQ,Potoki!$F:$F,$F127,Potoki!$G:$G,IF($G127="","",$G127)))</f>
        <v>0</v>
      </c>
      <c r="CR127" s="30">
        <f>IF(CR$5="",0,SUMIFS(Potoki!CR:CR,Potoki!$F:$F,$F127,Potoki!$G:$G,IF($G127="","",$G127)))</f>
        <v>0</v>
      </c>
      <c r="CS127" s="30">
        <f>IF(CS$5="",0,SUMIFS(Potoki!CS:CS,Potoki!$F:$F,$F127,Potoki!$G:$G,IF($G127="","",$G127)))</f>
        <v>0</v>
      </c>
      <c r="CT127" s="30">
        <f>IF(CT$5="",0,SUMIFS(Potoki!CT:CT,Potoki!$F:$F,$F127,Potoki!$G:$G,IF($G127="","",$G127)))</f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 t="shared" si="204"/>
        <v>Вн.пр-во</v>
      </c>
      <c r="G128" s="27" t="str">
        <f>BP!$F$24</f>
        <v>Вн.пр-во</v>
      </c>
      <c r="H128" s="67"/>
      <c r="I128" s="67"/>
      <c r="J128" s="67"/>
      <c r="K128" s="67"/>
      <c r="L128" s="67"/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247739520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6600</v>
      </c>
      <c r="AF128" s="30">
        <f ca="1">IF(AF$5="",0,SUMIFS(Potoki!AF:AF,Potoki!$F:$F,$F128,Potoki!$G:$G,IF($G128="","",$G128)))</f>
        <v>31800</v>
      </c>
      <c r="AG128" s="30">
        <f ca="1">IF(AG$5="",0,SUMIFS(Potoki!AG:AG,Potoki!$F:$F,$F128,Potoki!$G:$G,IF($G128="","",$G128)))</f>
        <v>69120</v>
      </c>
      <c r="AH128" s="30">
        <f ca="1">IF(AH$5="",0,SUMIFS(Potoki!AH:AH,Potoki!$F:$F,$F128,Potoki!$G:$G,IF($G128="","",$G128)))</f>
        <v>108345</v>
      </c>
      <c r="AI128" s="30">
        <f ca="1">IF(AI$5="",0,SUMIFS(Potoki!AI:AI,Potoki!$F:$F,$F128,Potoki!$G:$G,IF($G128="","",$G128)))</f>
        <v>145440</v>
      </c>
      <c r="AJ128" s="30">
        <f ca="1">IF(AJ$5="",0,SUMIFS(Potoki!AJ:AJ,Potoki!$F:$F,$F128,Potoki!$G:$G,IF($G128="","",$G128)))</f>
        <v>188886</v>
      </c>
      <c r="AK128" s="30">
        <f ca="1">IF(AK$5="",0,SUMIFS(Potoki!AK:AK,Potoki!$F:$F,$F128,Potoki!$G:$G,IF($G128="","",$G128)))</f>
        <v>284220.00000000006</v>
      </c>
      <c r="AL128" s="30">
        <f ca="1">IF(AL$5="",0,SUMIFS(Potoki!AL:AL,Potoki!$F:$F,$F128,Potoki!$G:$G,IF($G128="","",$G128)))</f>
        <v>465852</v>
      </c>
      <c r="AM128" s="30">
        <f ca="1">IF(AM$5="",0,SUMIFS(Potoki!AM:AM,Potoki!$F:$F,$F128,Potoki!$G:$G,IF($G128="","",$G128)))</f>
        <v>741337.5</v>
      </c>
      <c r="AN128" s="30">
        <f ca="1">IF(AN$5="",0,SUMIFS(Potoki!AN:AN,Potoki!$F:$F,$F128,Potoki!$G:$G,IF($G128="","",$G128)))</f>
        <v>1107214.5</v>
      </c>
      <c r="AO128" s="30">
        <f ca="1">IF(AO$5="",0,SUMIFS(Potoki!AO:AO,Potoki!$F:$F,$F128,Potoki!$G:$G,IF($G128="","",$G128)))</f>
        <v>1539025.5</v>
      </c>
      <c r="AP128" s="30">
        <f ca="1">IF(AP$5="",0,SUMIFS(Potoki!AP:AP,Potoki!$F:$F,$F128,Potoki!$G:$G,IF($G128="","",$G128)))</f>
        <v>2009836.5</v>
      </c>
      <c r="AQ128" s="30">
        <f ca="1">IF(AQ$5="",0,SUMIFS(Potoki!AQ:AQ,Potoki!$F:$F,$F128,Potoki!$G:$G,IF($G128="","",$G128)))</f>
        <v>2502580.5</v>
      </c>
      <c r="AR128" s="30">
        <f ca="1">IF(AR$5="",0,SUMIFS(Potoki!AR:AR,Potoki!$F:$F,$F128,Potoki!$G:$G,IF($G128="","",$G128)))</f>
        <v>3006795</v>
      </c>
      <c r="AS128" s="30">
        <f ca="1">IF(AS$5="",0,SUMIFS(Potoki!AS:AS,Potoki!$F:$F,$F128,Potoki!$G:$G,IF($G128="","",$G128)))</f>
        <v>3516675</v>
      </c>
      <c r="AT128" s="30">
        <f ca="1">IF(AT$5="",0,SUMIFS(Potoki!AT:AT,Potoki!$F:$F,$F128,Potoki!$G:$G,IF($G128="","",$G128)))</f>
        <v>4028670</v>
      </c>
      <c r="AU128" s="30">
        <f ca="1">IF(AU$5="",0,SUMIFS(Potoki!AU:AU,Potoki!$F:$F,$F128,Potoki!$G:$G,IF($G128="","",$G128)))</f>
        <v>4541317.5</v>
      </c>
      <c r="AV128" s="30">
        <f ca="1">IF(AV$5="",0,SUMIFS(Potoki!AV:AV,Potoki!$F:$F,$F128,Potoki!$G:$G,IF($G128="","",$G128)))</f>
        <v>5054250</v>
      </c>
      <c r="AW128" s="30">
        <f ca="1">IF(AW$5="",0,SUMIFS(Potoki!AW:AW,Potoki!$F:$F,$F128,Potoki!$G:$G,IF($G128="","",$G128)))</f>
        <v>5567250</v>
      </c>
      <c r="AX128" s="30">
        <f ca="1">IF(AX$5="",0,SUMIFS(Potoki!AX:AX,Potoki!$F:$F,$F128,Potoki!$G:$G,IF($G128="","",$G128)))</f>
        <v>6080250</v>
      </c>
      <c r="AY128" s="30">
        <f ca="1">IF(AY$5="",0,SUMIFS(Potoki!AY:AY,Potoki!$F:$F,$F128,Potoki!$G:$G,IF($G128="","",$G128)))</f>
        <v>6593250</v>
      </c>
      <c r="AZ128" s="30">
        <f ca="1">IF(AZ$5="",0,SUMIFS(Potoki!AZ:AZ,Potoki!$F:$F,$F128,Potoki!$G:$G,IF($G128="","",$G128)))</f>
        <v>7106250</v>
      </c>
      <c r="BA128" s="30">
        <f ca="1">IF(BA$5="",0,SUMIFS(Potoki!BA:BA,Potoki!$F:$F,$F128,Potoki!$G:$G,IF($G128="","",$G128)))</f>
        <v>7619250</v>
      </c>
      <c r="BB128" s="30">
        <f ca="1">IF(BB$5="",0,SUMIFS(Potoki!BB:BB,Potoki!$F:$F,$F128,Potoki!$G:$G,IF($G128="","",$G128)))</f>
        <v>8115750</v>
      </c>
      <c r="BC128" s="30">
        <f ca="1">IF(BC$5="",0,SUMIFS(Potoki!BC:BC,Potoki!$F:$F,$F128,Potoki!$G:$G,IF($G128="","",$G128)))</f>
        <v>8549250</v>
      </c>
      <c r="BD128" s="30">
        <f ca="1">IF(BD$5="",0,SUMIFS(Potoki!BD:BD,Potoki!$F:$F,$F128,Potoki!$G:$G,IF($G128="","",$G128)))</f>
        <v>8889450</v>
      </c>
      <c r="BE128" s="30">
        <f ca="1">IF(BE$5="",0,SUMIFS(Potoki!BE:BE,Potoki!$F:$F,$F128,Potoki!$G:$G,IF($G128="","",$G128)))</f>
        <v>9131587.5</v>
      </c>
      <c r="BF128" s="30">
        <f ca="1">IF(BF$5="",0,SUMIFS(Potoki!BF:BF,Potoki!$F:$F,$F128,Potoki!$G:$G,IF($G128="","",$G128)))</f>
        <v>9280987.5</v>
      </c>
      <c r="BG128" s="30">
        <f ca="1">IF(BG$5="",0,SUMIFS(Potoki!BG:BG,Potoki!$F:$F,$F128,Potoki!$G:$G,IF($G128="","",$G128)))</f>
        <v>9363022.5</v>
      </c>
      <c r="BH128" s="30">
        <f ca="1">IF(BH$5="",0,SUMIFS(Potoki!BH:BH,Potoki!$F:$F,$F128,Potoki!$G:$G,IF($G128="","",$G128)))</f>
        <v>9405472.5</v>
      </c>
      <c r="BI128" s="30">
        <f ca="1">IF(BI$5="",0,SUMIFS(Potoki!BI:BI,Potoki!$F:$F,$F128,Potoki!$G:$G,IF($G128="","",$G128)))</f>
        <v>9425842.5</v>
      </c>
      <c r="BJ128" s="30">
        <f ca="1">IF(BJ$5="",0,SUMIFS(Potoki!BJ:BJ,Potoki!$F:$F,$F128,Potoki!$G:$G,IF($G128="","",$G128)))</f>
        <v>9434655</v>
      </c>
      <c r="BK128" s="30">
        <f ca="1">IF(BK$5="",0,SUMIFS(Potoki!BK:BK,Potoki!$F:$F,$F128,Potoki!$G:$G,IF($G128="","",$G128)))</f>
        <v>9437775</v>
      </c>
      <c r="BL128" s="30">
        <f ca="1">IF(BL$5="",0,SUMIFS(Potoki!BL:BL,Potoki!$F:$F,$F128,Potoki!$G:$G,IF($G128="","",$G128)))</f>
        <v>9438780</v>
      </c>
      <c r="BM128" s="30">
        <f ca="1">IF(BM$5="",0,SUMIFS(Potoki!BM:BM,Potoki!$F:$F,$F128,Potoki!$G:$G,IF($G128="","",$G128)))</f>
        <v>9439132.5</v>
      </c>
      <c r="BN128" s="30">
        <f ca="1">IF(BN$5="",0,SUMIFS(Potoki!BN:BN,Potoki!$F:$F,$F128,Potoki!$G:$G,IF($G128="","",$G128)))</f>
        <v>9439200.0000000019</v>
      </c>
      <c r="BO128" s="30">
        <f ca="1">IF(BO$5="",0,SUMIFS(Potoki!BO:BO,Potoki!$F:$F,$F128,Potoki!$G:$G,IF($G128="","",$G128)))</f>
        <v>9439200.0000000019</v>
      </c>
      <c r="BP128" s="30">
        <f ca="1">IF(BP$5="",0,SUMIFS(Potoki!BP:BP,Potoki!$F:$F,$F128,Potoki!$G:$G,IF($G128="","",$G128)))</f>
        <v>9439200.0000000019</v>
      </c>
      <c r="BQ128" s="30">
        <f ca="1">IF(BQ$5="",0,SUMIFS(Potoki!BQ:BQ,Potoki!$F:$F,$F128,Potoki!$G:$G,IF($G128="","",$G128)))</f>
        <v>9439200.0000000019</v>
      </c>
      <c r="BR128" s="30">
        <f ca="1">IF(BR$5="",0,SUMIFS(Potoki!BR:BR,Potoki!$F:$F,$F128,Potoki!$G:$G,IF($G128="","",$G128)))</f>
        <v>9439200.0000000019</v>
      </c>
      <c r="BS128" s="30">
        <f ca="1">IF(BS$5="",0,SUMIFS(Potoki!BS:BS,Potoki!$F:$F,$F128,Potoki!$G:$G,IF($G128="","",$G128)))</f>
        <v>9439200.0000000019</v>
      </c>
      <c r="BT128" s="30">
        <f ca="1">IF(BT$5="",0,SUMIFS(Potoki!BT:BT,Potoki!$F:$F,$F128,Potoki!$G:$G,IF($G128="","",$G128)))</f>
        <v>9439200.0000000019</v>
      </c>
      <c r="BU128" s="30">
        <f ca="1">IF(BU$5="",0,SUMIFS(Potoki!BU:BU,Potoki!$F:$F,$F128,Potoki!$G:$G,IF($G128="","",$G128)))</f>
        <v>9439200.0000000019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si="204"/>
        <v>Вн.пр-во</v>
      </c>
      <c r="G129" s="27" t="str">
        <f>BP!$F$26</f>
        <v>ФОТ првПерс</v>
      </c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12599358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600</v>
      </c>
      <c r="AF129" s="30">
        <f ca="1">IF(AF$5="",0,SUMIFS(Potoki!AF:AF,Potoki!$F:$F,$F129,Potoki!$G:$G,IF($G129="","",$G129)))</f>
        <v>2400</v>
      </c>
      <c r="AG129" s="30">
        <f ca="1">IF(AG$5="",0,SUMIFS(Potoki!AG:AG,Potoki!$F:$F,$F129,Potoki!$G:$G,IF($G129="","",$G129)))</f>
        <v>4320</v>
      </c>
      <c r="AH129" s="30">
        <f ca="1">IF(AH$5="",0,SUMIFS(Potoki!AH:AH,Potoki!$F:$F,$F129,Potoki!$G:$G,IF($G129="","",$G129)))</f>
        <v>6315</v>
      </c>
      <c r="AI129" s="30">
        <f ca="1">IF(AI$5="",0,SUMIFS(Potoki!AI:AI,Potoki!$F:$F,$F129,Potoki!$G:$G,IF($G129="","",$G129)))</f>
        <v>8055</v>
      </c>
      <c r="AJ129" s="30">
        <f ca="1">IF(AJ$5="",0,SUMIFS(Potoki!AJ:AJ,Potoki!$F:$F,$F129,Potoki!$G:$G,IF($G129="","",$G129)))</f>
        <v>10581.000000000002</v>
      </c>
      <c r="AK129" s="30">
        <f ca="1">IF(AK$5="",0,SUMIFS(Potoki!AK:AK,Potoki!$F:$F,$F129,Potoki!$G:$G,IF($G129="","",$G129)))</f>
        <v>17181</v>
      </c>
      <c r="AL129" s="30">
        <f ca="1">IF(AL$5="",0,SUMIFS(Potoki!AL:AL,Potoki!$F:$F,$F129,Potoki!$G:$G,IF($G129="","",$G129)))</f>
        <v>28293</v>
      </c>
      <c r="AM129" s="30">
        <f ca="1">IF(AM$5="",0,SUMIFS(Potoki!AM:AM,Potoki!$F:$F,$F129,Potoki!$G:$G,IF($G129="","",$G129)))</f>
        <v>44245.5</v>
      </c>
      <c r="AN129" s="30">
        <f ca="1">IF(AN$5="",0,SUMIFS(Potoki!AN:AN,Potoki!$F:$F,$F129,Potoki!$G:$G,IF($G129="","",$G129)))</f>
        <v>64455</v>
      </c>
      <c r="AO129" s="30">
        <f ca="1">IF(AO$5="",0,SUMIFS(Potoki!AO:AO,Potoki!$F:$F,$F129,Potoki!$G:$G,IF($G129="","",$G129)))</f>
        <v>87175.5</v>
      </c>
      <c r="AP129" s="30">
        <f ca="1">IF(AP$5="",0,SUMIFS(Potoki!AP:AP,Potoki!$F:$F,$F129,Potoki!$G:$G,IF($G129="","",$G129)))</f>
        <v>111387</v>
      </c>
      <c r="AQ129" s="30">
        <f ca="1">IF(AQ$5="",0,SUMIFS(Potoki!AQ:AQ,Potoki!$F:$F,$F129,Potoki!$G:$G,IF($G129="","",$G129)))</f>
        <v>136372.5</v>
      </c>
      <c r="AR129" s="30">
        <f ca="1">IF(AR$5="",0,SUMIFS(Potoki!AR:AR,Potoki!$F:$F,$F129,Potoki!$G:$G,IF($G129="","",$G129)))</f>
        <v>161767.5</v>
      </c>
      <c r="AS129" s="30">
        <f ca="1">IF(AS$5="",0,SUMIFS(Potoki!AS:AS,Potoki!$F:$F,$F129,Potoki!$G:$G,IF($G129="","",$G129)))</f>
        <v>187342.5</v>
      </c>
      <c r="AT129" s="30">
        <f ca="1">IF(AT$5="",0,SUMIFS(Potoki!AT:AT,Potoki!$F:$F,$F129,Potoki!$G:$G,IF($G129="","",$G129)))</f>
        <v>212962.5</v>
      </c>
      <c r="AU129" s="30">
        <f ca="1">IF(AU$5="",0,SUMIFS(Potoki!AU:AU,Potoki!$F:$F,$F129,Potoki!$G:$G,IF($G129="","",$G129)))</f>
        <v>238605</v>
      </c>
      <c r="AV129" s="30">
        <f ca="1">IF(AV$5="",0,SUMIFS(Potoki!AV:AV,Potoki!$F:$F,$F129,Potoki!$G:$G,IF($G129="","",$G129)))</f>
        <v>264255</v>
      </c>
      <c r="AW129" s="30">
        <f ca="1">IF(AW$5="",0,SUMIFS(Potoki!AW:AW,Potoki!$F:$F,$F129,Potoki!$G:$G,IF($G129="","",$G129)))</f>
        <v>289905</v>
      </c>
      <c r="AX129" s="30">
        <f ca="1">IF(AX$5="",0,SUMIFS(Potoki!AX:AX,Potoki!$F:$F,$F129,Potoki!$G:$G,IF($G129="","",$G129)))</f>
        <v>315555</v>
      </c>
      <c r="AY129" s="30">
        <f ca="1">IF(AY$5="",0,SUMIFS(Potoki!AY:AY,Potoki!$F:$F,$F129,Potoki!$G:$G,IF($G129="","",$G129)))</f>
        <v>341205</v>
      </c>
      <c r="AZ129" s="30">
        <f ca="1">IF(AZ$5="",0,SUMIFS(Potoki!AZ:AZ,Potoki!$F:$F,$F129,Potoki!$G:$G,IF($G129="","",$G129)))</f>
        <v>366855</v>
      </c>
      <c r="BA129" s="30">
        <f ca="1">IF(BA$5="",0,SUMIFS(Potoki!BA:BA,Potoki!$F:$F,$F129,Potoki!$G:$G,IF($G129="","",$G129)))</f>
        <v>392505</v>
      </c>
      <c r="BB129" s="30">
        <f ca="1">IF(BB$5="",0,SUMIFS(Potoki!BB:BB,Potoki!$F:$F,$F129,Potoki!$G:$G,IF($G129="","",$G129)))</f>
        <v>416655</v>
      </c>
      <c r="BC129" s="30">
        <f ca="1">IF(BC$5="",0,SUMIFS(Potoki!BC:BC,Potoki!$F:$F,$F129,Potoki!$G:$G,IF($G129="","",$G129)))</f>
        <v>436305</v>
      </c>
      <c r="BD129" s="30">
        <f ca="1">IF(BD$5="",0,SUMIFS(Potoki!BD:BD,Potoki!$F:$F,$F129,Potoki!$G:$G,IF($G129="","",$G129)))</f>
        <v>451155</v>
      </c>
      <c r="BE129" s="30">
        <f ca="1">IF(BE$5="",0,SUMIFS(Potoki!BE:BE,Potoki!$F:$F,$F129,Potoki!$G:$G,IF($G129="","",$G129)))</f>
        <v>461017.5</v>
      </c>
      <c r="BF129" s="30">
        <f ca="1">IF(BF$5="",0,SUMIFS(Potoki!BF:BF,Potoki!$F:$F,$F129,Potoki!$G:$G,IF($G129="","",$G129)))</f>
        <v>466530</v>
      </c>
      <c r="BG129" s="30">
        <f ca="1">IF(BG$5="",0,SUMIFS(Potoki!BG:BG,Potoki!$F:$F,$F129,Potoki!$G:$G,IF($G129="","",$G129)))</f>
        <v>469477.5</v>
      </c>
      <c r="BH129" s="30">
        <f ca="1">IF(BH$5="",0,SUMIFS(Potoki!BH:BH,Potoki!$F:$F,$F129,Potoki!$G:$G,IF($G129="","",$G129)))</f>
        <v>470925</v>
      </c>
      <c r="BI129" s="30">
        <f ca="1">IF(BI$5="",0,SUMIFS(Potoki!BI:BI,Potoki!$F:$F,$F129,Potoki!$G:$G,IF($G129="","",$G129)))</f>
        <v>471592.5</v>
      </c>
      <c r="BJ129" s="30">
        <f ca="1">IF(BJ$5="",0,SUMIFS(Potoki!BJ:BJ,Potoki!$F:$F,$F129,Potoki!$G:$G,IF($G129="","",$G129)))</f>
        <v>471847.5</v>
      </c>
      <c r="BK129" s="30">
        <f ca="1">IF(BK$5="",0,SUMIFS(Potoki!BK:BK,Potoki!$F:$F,$F129,Potoki!$G:$G,IF($G129="","",$G129)))</f>
        <v>471922.5</v>
      </c>
      <c r="BL129" s="30">
        <f ca="1">IF(BL$5="",0,SUMIFS(Potoki!BL:BL,Potoki!$F:$F,$F129,Potoki!$G:$G,IF($G129="","",$G129)))</f>
        <v>471952.5</v>
      </c>
      <c r="BM129" s="30">
        <f ca="1">IF(BM$5="",0,SUMIFS(Potoki!BM:BM,Potoki!$F:$F,$F129,Potoki!$G:$G,IF($G129="","",$G129)))</f>
        <v>471960.00000000006</v>
      </c>
      <c r="BN129" s="30">
        <f ca="1">IF(BN$5="",0,SUMIFS(Potoki!BN:BN,Potoki!$F:$F,$F129,Potoki!$G:$G,IF($G129="","",$G129)))</f>
        <v>471960.00000000006</v>
      </c>
      <c r="BO129" s="30">
        <f ca="1">IF(BO$5="",0,SUMIFS(Potoki!BO:BO,Potoki!$F:$F,$F129,Potoki!$G:$G,IF($G129="","",$G129)))</f>
        <v>471960.00000000006</v>
      </c>
      <c r="BP129" s="30">
        <f ca="1">IF(BP$5="",0,SUMIFS(Potoki!BP:BP,Potoki!$F:$F,$F129,Potoki!$G:$G,IF($G129="","",$G129)))</f>
        <v>471960.00000000006</v>
      </c>
      <c r="BQ129" s="30">
        <f ca="1">IF(BQ$5="",0,SUMIFS(Potoki!BQ:BQ,Potoki!$F:$F,$F129,Potoki!$G:$G,IF($G129="","",$G129)))</f>
        <v>471960.00000000006</v>
      </c>
      <c r="BR129" s="30">
        <f ca="1">IF(BR$5="",0,SUMIFS(Potoki!BR:BR,Potoki!$F:$F,$F129,Potoki!$G:$G,IF($G129="","",$G129)))</f>
        <v>471960.00000000006</v>
      </c>
      <c r="BS129" s="30">
        <f ca="1">IF(BS$5="",0,SUMIFS(Potoki!BS:BS,Potoki!$F:$F,$F129,Potoki!$G:$G,IF($G129="","",$G129)))</f>
        <v>471960.00000000006</v>
      </c>
      <c r="BT129" s="30">
        <f ca="1">IF(BT$5="",0,SUMIFS(Potoki!BT:BT,Potoki!$F:$F,$F129,Potoki!$G:$G,IF($G129="","",$G129)))</f>
        <v>471960.00000000006</v>
      </c>
      <c r="BU129" s="30">
        <f ca="1">IF(BU$5="",0,SUMIFS(Potoki!BU:BU,Potoki!$F:$F,$F129,Potoki!$G:$G,IF($G129="","",$G129)))</f>
        <v>471960.00000000006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9"/>
      <c r="C130" s="142"/>
      <c r="E130" s="24"/>
      <c r="F130" s="66" t="str">
        <f t="shared" si="204"/>
        <v>Вн.пр-во</v>
      </c>
      <c r="G130" s="27" t="str">
        <f>BP!$F$28</f>
        <v>Соцсборы</v>
      </c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3779807.4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180</v>
      </c>
      <c r="AF130" s="30">
        <f ca="1">IF(AF$5="",0,SUMIFS(Potoki!AF:AF,Potoki!$F:$F,$F130,Potoki!$G:$G,IF($G130="","",$G130)))</f>
        <v>720</v>
      </c>
      <c r="AG130" s="30">
        <f ca="1">IF(AG$5="",0,SUMIFS(Potoki!AG:AG,Potoki!$F:$F,$F130,Potoki!$G:$G,IF($G130="","",$G130)))</f>
        <v>1296</v>
      </c>
      <c r="AH130" s="30">
        <f ca="1">IF(AH$5="",0,SUMIFS(Potoki!AH:AH,Potoki!$F:$F,$F130,Potoki!$G:$G,IF($G130="","",$G130)))</f>
        <v>1894.5</v>
      </c>
      <c r="AI130" s="30">
        <f ca="1">IF(AI$5="",0,SUMIFS(Potoki!AI:AI,Potoki!$F:$F,$F130,Potoki!$G:$G,IF($G130="","",$G130)))</f>
        <v>2416.5</v>
      </c>
      <c r="AJ130" s="30">
        <f ca="1">IF(AJ$5="",0,SUMIFS(Potoki!AJ:AJ,Potoki!$F:$F,$F130,Potoki!$G:$G,IF($G130="","",$G130)))</f>
        <v>3174.3</v>
      </c>
      <c r="AK130" s="30">
        <f ca="1">IF(AK$5="",0,SUMIFS(Potoki!AK:AK,Potoki!$F:$F,$F130,Potoki!$G:$G,IF($G130="","",$G130)))</f>
        <v>5154.3</v>
      </c>
      <c r="AL130" s="30">
        <f ca="1">IF(AL$5="",0,SUMIFS(Potoki!AL:AL,Potoki!$F:$F,$F130,Potoki!$G:$G,IF($G130="","",$G130)))</f>
        <v>8487.9</v>
      </c>
      <c r="AM130" s="30">
        <f ca="1">IF(AM$5="",0,SUMIFS(Potoki!AM:AM,Potoki!$F:$F,$F130,Potoki!$G:$G,IF($G130="","",$G130)))</f>
        <v>13273.65</v>
      </c>
      <c r="AN130" s="30">
        <f ca="1">IF(AN$5="",0,SUMIFS(Potoki!AN:AN,Potoki!$F:$F,$F130,Potoki!$G:$G,IF($G130="","",$G130)))</f>
        <v>19336.5</v>
      </c>
      <c r="AO130" s="30">
        <f ca="1">IF(AO$5="",0,SUMIFS(Potoki!AO:AO,Potoki!$F:$F,$F130,Potoki!$G:$G,IF($G130="","",$G130)))</f>
        <v>26152.649999999998</v>
      </c>
      <c r="AP130" s="30">
        <f ca="1">IF(AP$5="",0,SUMIFS(Potoki!AP:AP,Potoki!$F:$F,$F130,Potoki!$G:$G,IF($G130="","",$G130)))</f>
        <v>33416.1</v>
      </c>
      <c r="AQ130" s="30">
        <f ca="1">IF(AQ$5="",0,SUMIFS(Potoki!AQ:AQ,Potoki!$F:$F,$F130,Potoki!$G:$G,IF($G130="","",$G130)))</f>
        <v>40911.75</v>
      </c>
      <c r="AR130" s="30">
        <f ca="1">IF(AR$5="",0,SUMIFS(Potoki!AR:AR,Potoki!$F:$F,$F130,Potoki!$G:$G,IF($G130="","",$G130)))</f>
        <v>48530.25</v>
      </c>
      <c r="AS130" s="30">
        <f ca="1">IF(AS$5="",0,SUMIFS(Potoki!AS:AS,Potoki!$F:$F,$F130,Potoki!$G:$G,IF($G130="","",$G130)))</f>
        <v>56202.75</v>
      </c>
      <c r="AT130" s="30">
        <f ca="1">IF(AT$5="",0,SUMIFS(Potoki!AT:AT,Potoki!$F:$F,$F130,Potoki!$G:$G,IF($G130="","",$G130)))</f>
        <v>63888.75</v>
      </c>
      <c r="AU130" s="30">
        <f ca="1">IF(AU$5="",0,SUMIFS(Potoki!AU:AU,Potoki!$F:$F,$F130,Potoki!$G:$G,IF($G130="","",$G130)))</f>
        <v>71581.5</v>
      </c>
      <c r="AV130" s="30">
        <f ca="1">IF(AV$5="",0,SUMIFS(Potoki!AV:AV,Potoki!$F:$F,$F130,Potoki!$G:$G,IF($G130="","",$G130)))</f>
        <v>79276.5</v>
      </c>
      <c r="AW130" s="30">
        <f ca="1">IF(AW$5="",0,SUMIFS(Potoki!AW:AW,Potoki!$F:$F,$F130,Potoki!$G:$G,IF($G130="","",$G130)))</f>
        <v>86971.5</v>
      </c>
      <c r="AX130" s="30">
        <f ca="1">IF(AX$5="",0,SUMIFS(Potoki!AX:AX,Potoki!$F:$F,$F130,Potoki!$G:$G,IF($G130="","",$G130)))</f>
        <v>94666.5</v>
      </c>
      <c r="AY130" s="30">
        <f ca="1">IF(AY$5="",0,SUMIFS(Potoki!AY:AY,Potoki!$F:$F,$F130,Potoki!$G:$G,IF($G130="","",$G130)))</f>
        <v>102361.5</v>
      </c>
      <c r="AZ130" s="30">
        <f ca="1">IF(AZ$5="",0,SUMIFS(Potoki!AZ:AZ,Potoki!$F:$F,$F130,Potoki!$G:$G,IF($G130="","",$G130)))</f>
        <v>110056.5</v>
      </c>
      <c r="BA130" s="30">
        <f ca="1">IF(BA$5="",0,SUMIFS(Potoki!BA:BA,Potoki!$F:$F,$F130,Potoki!$G:$G,IF($G130="","",$G130)))</f>
        <v>117751.5</v>
      </c>
      <c r="BB130" s="30">
        <f ca="1">IF(BB$5="",0,SUMIFS(Potoki!BB:BB,Potoki!$F:$F,$F130,Potoki!$G:$G,IF($G130="","",$G130)))</f>
        <v>124996.5</v>
      </c>
      <c r="BC130" s="30">
        <f ca="1">IF(BC$5="",0,SUMIFS(Potoki!BC:BC,Potoki!$F:$F,$F130,Potoki!$G:$G,IF($G130="","",$G130)))</f>
        <v>130891.5</v>
      </c>
      <c r="BD130" s="30">
        <f ca="1">IF(BD$5="",0,SUMIFS(Potoki!BD:BD,Potoki!$F:$F,$F130,Potoki!$G:$G,IF($G130="","",$G130)))</f>
        <v>135346.5</v>
      </c>
      <c r="BE130" s="30">
        <f ca="1">IF(BE$5="",0,SUMIFS(Potoki!BE:BE,Potoki!$F:$F,$F130,Potoki!$G:$G,IF($G130="","",$G130)))</f>
        <v>138305.25</v>
      </c>
      <c r="BF130" s="30">
        <f ca="1">IF(BF$5="",0,SUMIFS(Potoki!BF:BF,Potoki!$F:$F,$F130,Potoki!$G:$G,IF($G130="","",$G130)))</f>
        <v>139959</v>
      </c>
      <c r="BG130" s="30">
        <f ca="1">IF(BG$5="",0,SUMIFS(Potoki!BG:BG,Potoki!$F:$F,$F130,Potoki!$G:$G,IF($G130="","",$G130)))</f>
        <v>140843.25</v>
      </c>
      <c r="BH130" s="30">
        <f ca="1">IF(BH$5="",0,SUMIFS(Potoki!BH:BH,Potoki!$F:$F,$F130,Potoki!$G:$G,IF($G130="","",$G130)))</f>
        <v>141277.5</v>
      </c>
      <c r="BI130" s="30">
        <f ca="1">IF(BI$5="",0,SUMIFS(Potoki!BI:BI,Potoki!$F:$F,$F130,Potoki!$G:$G,IF($G130="","",$G130)))</f>
        <v>141477.75</v>
      </c>
      <c r="BJ130" s="30">
        <f ca="1">IF(BJ$5="",0,SUMIFS(Potoki!BJ:BJ,Potoki!$F:$F,$F130,Potoki!$G:$G,IF($G130="","",$G130)))</f>
        <v>141554.25</v>
      </c>
      <c r="BK130" s="30">
        <f ca="1">IF(BK$5="",0,SUMIFS(Potoki!BK:BK,Potoki!$F:$F,$F130,Potoki!$G:$G,IF($G130="","",$G130)))</f>
        <v>141576.75</v>
      </c>
      <c r="BL130" s="30">
        <f ca="1">IF(BL$5="",0,SUMIFS(Potoki!BL:BL,Potoki!$F:$F,$F130,Potoki!$G:$G,IF($G130="","",$G130)))</f>
        <v>141585.75</v>
      </c>
      <c r="BM130" s="30">
        <f ca="1">IF(BM$5="",0,SUMIFS(Potoki!BM:BM,Potoki!$F:$F,$F130,Potoki!$G:$G,IF($G130="","",$G130)))</f>
        <v>141588.00000000003</v>
      </c>
      <c r="BN130" s="30">
        <f ca="1">IF(BN$5="",0,SUMIFS(Potoki!BN:BN,Potoki!$F:$F,$F130,Potoki!$G:$G,IF($G130="","",$G130)))</f>
        <v>141588.00000000003</v>
      </c>
      <c r="BO130" s="30">
        <f ca="1">IF(BO$5="",0,SUMIFS(Potoki!BO:BO,Potoki!$F:$F,$F130,Potoki!$G:$G,IF($G130="","",$G130)))</f>
        <v>141588.00000000003</v>
      </c>
      <c r="BP130" s="30">
        <f ca="1">IF(BP$5="",0,SUMIFS(Potoki!BP:BP,Potoki!$F:$F,$F130,Potoki!$G:$G,IF($G130="","",$G130)))</f>
        <v>141588.00000000003</v>
      </c>
      <c r="BQ130" s="30">
        <f ca="1">IF(BQ$5="",0,SUMIFS(Potoki!BQ:BQ,Potoki!$F:$F,$F130,Potoki!$G:$G,IF($G130="","",$G130)))</f>
        <v>141588.00000000003</v>
      </c>
      <c r="BR130" s="30">
        <f ca="1">IF(BR$5="",0,SUMIFS(Potoki!BR:BR,Potoki!$F:$F,$F130,Potoki!$G:$G,IF($G130="","",$G130)))</f>
        <v>141588.00000000003</v>
      </c>
      <c r="BS130" s="30">
        <f ca="1">IF(BS$5="",0,SUMIFS(Potoki!BS:BS,Potoki!$F:$F,$F130,Potoki!$G:$G,IF($G130="","",$G130)))</f>
        <v>141588.00000000003</v>
      </c>
      <c r="BT130" s="30">
        <f ca="1">IF(BT$5="",0,SUMIFS(Potoki!BT:BT,Potoki!$F:$F,$F130,Potoki!$G:$G,IF($G130="","",$G130)))</f>
        <v>141588.00000000003</v>
      </c>
      <c r="BU130" s="30">
        <f ca="1">IF(BU$5="",0,SUMIFS(Potoki!BU:BU,Potoki!$F:$F,$F130,Potoki!$G:$G,IF($G130="","",$G130)))</f>
        <v>141588.00000000003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139"/>
      <c r="C131" s="142"/>
      <c r="E131" s="24"/>
      <c r="F131" s="66" t="str">
        <f t="shared" si="204"/>
        <v>Вн.пр-во</v>
      </c>
      <c r="G131" s="27" t="str">
        <f>BP!$F$29</f>
        <v>ЭлЭн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2704662.1840000004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128.79999999999998</v>
      </c>
      <c r="AF131" s="30">
        <f ca="1">IF(AF$5="",0,SUMIFS(Potoki!AF:AF,Potoki!$F:$F,$F131,Potoki!$G:$G,IF($G131="","",$G131)))</f>
        <v>515.19999999999993</v>
      </c>
      <c r="AG131" s="30">
        <f ca="1">IF(AG$5="",0,SUMIFS(Potoki!AG:AG,Potoki!$F:$F,$F131,Potoki!$G:$G,IF($G131="","",$G131)))</f>
        <v>927.3599999999999</v>
      </c>
      <c r="AH131" s="30">
        <f ca="1">IF(AH$5="",0,SUMIFS(Potoki!AH:AH,Potoki!$F:$F,$F131,Potoki!$G:$G,IF($G131="","",$G131)))</f>
        <v>1355.62</v>
      </c>
      <c r="AI131" s="30">
        <f ca="1">IF(AI$5="",0,SUMIFS(Potoki!AI:AI,Potoki!$F:$F,$F131,Potoki!$G:$G,IF($G131="","",$G131)))</f>
        <v>1729.1399999999999</v>
      </c>
      <c r="AJ131" s="30">
        <f ca="1">IF(AJ$5="",0,SUMIFS(Potoki!AJ:AJ,Potoki!$F:$F,$F131,Potoki!$G:$G,IF($G131="","",$G131)))</f>
        <v>2271.3879999999999</v>
      </c>
      <c r="AK131" s="30">
        <f ca="1">IF(AK$5="",0,SUMIFS(Potoki!AK:AK,Potoki!$F:$F,$F131,Potoki!$G:$G,IF($G131="","",$G131)))</f>
        <v>3688.1880000000001</v>
      </c>
      <c r="AL131" s="30">
        <f ca="1">IF(AL$5="",0,SUMIFS(Potoki!AL:AL,Potoki!$F:$F,$F131,Potoki!$G:$G,IF($G131="","",$G131)))</f>
        <v>6073.5639999999994</v>
      </c>
      <c r="AM131" s="30">
        <f ca="1">IF(AM$5="",0,SUMIFS(Potoki!AM:AM,Potoki!$F:$F,$F131,Potoki!$G:$G,IF($G131="","",$G131)))</f>
        <v>9498.0339999999978</v>
      </c>
      <c r="AN131" s="30">
        <f ca="1">IF(AN$5="",0,SUMIFS(Potoki!AN:AN,Potoki!$F:$F,$F131,Potoki!$G:$G,IF($G131="","",$G131)))</f>
        <v>13836.339999999998</v>
      </c>
      <c r="AO131" s="30">
        <f ca="1">IF(AO$5="",0,SUMIFS(Potoki!AO:AO,Potoki!$F:$F,$F131,Potoki!$G:$G,IF($G131="","",$G131)))</f>
        <v>18713.673999999999</v>
      </c>
      <c r="AP131" s="30">
        <f ca="1">IF(AP$5="",0,SUMIFS(Potoki!AP:AP,Potoki!$F:$F,$F131,Potoki!$G:$G,IF($G131="","",$G131)))</f>
        <v>23911.075999999997</v>
      </c>
      <c r="AQ131" s="30">
        <f ca="1">IF(AQ$5="",0,SUMIFS(Potoki!AQ:AQ,Potoki!$F:$F,$F131,Potoki!$G:$G,IF($G131="","",$G131)))</f>
        <v>29274.629999999997</v>
      </c>
      <c r="AR131" s="30">
        <f ca="1">IF(AR$5="",0,SUMIFS(Potoki!AR:AR,Potoki!$F:$F,$F131,Potoki!$G:$G,IF($G131="","",$G131)))</f>
        <v>34726.089999999997</v>
      </c>
      <c r="AS131" s="30">
        <f ca="1">IF(AS$5="",0,SUMIFS(Potoki!AS:AS,Potoki!$F:$F,$F131,Potoki!$G:$G,IF($G131="","",$G131)))</f>
        <v>40216.189999999995</v>
      </c>
      <c r="AT131" s="30">
        <f ca="1">IF(AT$5="",0,SUMIFS(Potoki!AT:AT,Potoki!$F:$F,$F131,Potoki!$G:$G,IF($G131="","",$G131)))</f>
        <v>45715.95</v>
      </c>
      <c r="AU131" s="30">
        <f ca="1">IF(AU$5="",0,SUMIFS(Potoki!AU:AU,Potoki!$F:$F,$F131,Potoki!$G:$G,IF($G131="","",$G131)))</f>
        <v>51220.539999999994</v>
      </c>
      <c r="AV131" s="30">
        <f ca="1">IF(AV$5="",0,SUMIFS(Potoki!AV:AV,Potoki!$F:$F,$F131,Potoki!$G:$G,IF($G131="","",$G131)))</f>
        <v>56726.74</v>
      </c>
      <c r="AW131" s="30">
        <f ca="1">IF(AW$5="",0,SUMIFS(Potoki!AW:AW,Potoki!$F:$F,$F131,Potoki!$G:$G,IF($G131="","",$G131)))</f>
        <v>62232.939999999995</v>
      </c>
      <c r="AX131" s="30">
        <f ca="1">IF(AX$5="",0,SUMIFS(Potoki!AX:AX,Potoki!$F:$F,$F131,Potoki!$G:$G,IF($G131="","",$G131)))</f>
        <v>67739.14</v>
      </c>
      <c r="AY131" s="30">
        <f ca="1">IF(AY$5="",0,SUMIFS(Potoki!AY:AY,Potoki!$F:$F,$F131,Potoki!$G:$G,IF($G131="","",$G131)))</f>
        <v>73245.34</v>
      </c>
      <c r="AZ131" s="30">
        <f ca="1">IF(AZ$5="",0,SUMIFS(Potoki!AZ:AZ,Potoki!$F:$F,$F131,Potoki!$G:$G,IF($G131="","",$G131)))</f>
        <v>78751.539999999994</v>
      </c>
      <c r="BA131" s="30">
        <f ca="1">IF(BA$5="",0,SUMIFS(Potoki!BA:BA,Potoki!$F:$F,$F131,Potoki!$G:$G,IF($G131="","",$G131)))</f>
        <v>84257.739999999991</v>
      </c>
      <c r="BB131" s="30">
        <f ca="1">IF(BB$5="",0,SUMIFS(Potoki!BB:BB,Potoki!$F:$F,$F131,Potoki!$G:$G,IF($G131="","",$G131)))</f>
        <v>89441.939999999988</v>
      </c>
      <c r="BC131" s="30">
        <f ca="1">IF(BC$5="",0,SUMIFS(Potoki!BC:BC,Potoki!$F:$F,$F131,Potoki!$G:$G,IF($G131="","",$G131)))</f>
        <v>93660.14</v>
      </c>
      <c r="BD131" s="30">
        <f ca="1">IF(BD$5="",0,SUMIFS(Potoki!BD:BD,Potoki!$F:$F,$F131,Potoki!$G:$G,IF($G131="","",$G131)))</f>
        <v>96847.939999999988</v>
      </c>
      <c r="BE131" s="30">
        <f ca="1">IF(BE$5="",0,SUMIFS(Potoki!BE:BE,Potoki!$F:$F,$F131,Potoki!$G:$G,IF($G131="","",$G131)))</f>
        <v>98965.09</v>
      </c>
      <c r="BF131" s="30">
        <f ca="1">IF(BF$5="",0,SUMIFS(Potoki!BF:BF,Potoki!$F:$F,$F131,Potoki!$G:$G,IF($G131="","",$G131)))</f>
        <v>100148.43999999999</v>
      </c>
      <c r="BG131" s="30">
        <f ca="1">IF(BG$5="",0,SUMIFS(Potoki!BG:BG,Potoki!$F:$F,$F131,Potoki!$G:$G,IF($G131="","",$G131)))</f>
        <v>100781.17</v>
      </c>
      <c r="BH131" s="30">
        <f ca="1">IF(BH$5="",0,SUMIFS(Potoki!BH:BH,Potoki!$F:$F,$F131,Potoki!$G:$G,IF($G131="","",$G131)))</f>
        <v>101091.9</v>
      </c>
      <c r="BI131" s="30">
        <f ca="1">IF(BI$5="",0,SUMIFS(Potoki!BI:BI,Potoki!$F:$F,$F131,Potoki!$G:$G,IF($G131="","",$G131)))</f>
        <v>101235.18999999999</v>
      </c>
      <c r="BJ131" s="30">
        <f ca="1">IF(BJ$5="",0,SUMIFS(Potoki!BJ:BJ,Potoki!$F:$F,$F131,Potoki!$G:$G,IF($G131="","",$G131)))</f>
        <v>101289.93</v>
      </c>
      <c r="BK131" s="30">
        <f ca="1">IF(BK$5="",0,SUMIFS(Potoki!BK:BK,Potoki!$F:$F,$F131,Potoki!$G:$G,IF($G131="","",$G131)))</f>
        <v>101306.03</v>
      </c>
      <c r="BL131" s="30">
        <f ca="1">IF(BL$5="",0,SUMIFS(Potoki!BL:BL,Potoki!$F:$F,$F131,Potoki!$G:$G,IF($G131="","",$G131)))</f>
        <v>101312.46999999999</v>
      </c>
      <c r="BM131" s="30">
        <f ca="1">IF(BM$5="",0,SUMIFS(Potoki!BM:BM,Potoki!$F:$F,$F131,Potoki!$G:$G,IF($G131="","",$G131)))</f>
        <v>101314.08</v>
      </c>
      <c r="BN131" s="30">
        <f ca="1">IF(BN$5="",0,SUMIFS(Potoki!BN:BN,Potoki!$F:$F,$F131,Potoki!$G:$G,IF($G131="","",$G131)))</f>
        <v>101314.08</v>
      </c>
      <c r="BO131" s="30">
        <f ca="1">IF(BO$5="",0,SUMIFS(Potoki!BO:BO,Potoki!$F:$F,$F131,Potoki!$G:$G,IF($G131="","",$G131)))</f>
        <v>101314.08</v>
      </c>
      <c r="BP131" s="30">
        <f ca="1">IF(BP$5="",0,SUMIFS(Potoki!BP:BP,Potoki!$F:$F,$F131,Potoki!$G:$G,IF($G131="","",$G131)))</f>
        <v>101314.08</v>
      </c>
      <c r="BQ131" s="30">
        <f ca="1">IF(BQ$5="",0,SUMIFS(Potoki!BQ:BQ,Potoki!$F:$F,$F131,Potoki!$G:$G,IF($G131="","",$G131)))</f>
        <v>101314.08</v>
      </c>
      <c r="BR131" s="30">
        <f ca="1">IF(BR$5="",0,SUMIFS(Potoki!BR:BR,Potoki!$F:$F,$F131,Potoki!$G:$G,IF($G131="","",$G131)))</f>
        <v>101314.08</v>
      </c>
      <c r="BS131" s="30">
        <f ca="1">IF(BS$5="",0,SUMIFS(Potoki!BS:BS,Potoki!$F:$F,$F131,Potoki!$G:$G,IF($G131="","",$G131)))</f>
        <v>101314.08</v>
      </c>
      <c r="BT131" s="30">
        <f ca="1">IF(BT$5="",0,SUMIFS(Potoki!BT:BT,Potoki!$F:$F,$F131,Potoki!$G:$G,IF($G131="","",$G131)))</f>
        <v>101314.08</v>
      </c>
      <c r="BU131" s="30">
        <f ca="1">IF(BU$5="",0,SUMIFS(Potoki!BU:BU,Potoki!$F:$F,$F131,Potoki!$G:$G,IF($G131="","",$G131)))</f>
        <v>101314.08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" customFormat="1" ht="12" x14ac:dyDescent="0.25">
      <c r="A132" s="11">
        <f>ROW()</f>
        <v>132</v>
      </c>
      <c r="B132" s="140"/>
      <c r="C132" s="142"/>
      <c r="E132" s="23" t="str">
        <f>Lists!$N$9</f>
        <v>пустая строка</v>
      </c>
      <c r="P132" s="3"/>
      <c r="R132" s="23"/>
      <c r="S132" s="3"/>
      <c r="V132" s="74">
        <f ca="1">W125-SUMIFS(Potoki!$W:$W,Potoki!$F:$F,$F126,Potoki!$G:$G,"")</f>
        <v>0</v>
      </c>
      <c r="W132" s="5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</row>
    <row r="133" spans="1:98" s="13" customFormat="1" x14ac:dyDescent="0.3">
      <c r="A133" s="12">
        <f>ROW()</f>
        <v>133</v>
      </c>
      <c r="B133" s="138"/>
      <c r="C133" s="142"/>
      <c r="E133" s="92"/>
      <c r="F133" s="13" t="str">
        <f>BP!$F$139</f>
        <v>Поступление в пр-во ГП</v>
      </c>
      <c r="M133" s="4" t="str">
        <f>Lists!$R$8</f>
        <v>руб.</v>
      </c>
      <c r="P133" s="10"/>
      <c r="R133" s="92"/>
      <c r="S133" s="10"/>
      <c r="V133" s="80">
        <f ca="1">W133-SUM(W134:W143)</f>
        <v>0</v>
      </c>
      <c r="W133" s="10">
        <f ca="1">SUM(INDIRECT(ADDRESS(ROW(),SUMIFS($1:$1,$5:$5,1))):INDIRECT(ADDRESS(ROW(),SUMIFS($1:$1,$5:$5,MAX($5:$5)))))</f>
        <v>407435261.0199998</v>
      </c>
      <c r="Z133" s="10">
        <f ca="1">IF(Z$5="",0,SUM(Z134:Z143))</f>
        <v>0</v>
      </c>
      <c r="AA133" s="10">
        <f t="shared" ref="AA133:CL133" ca="1" si="205">IF(AA$5="",0,SUM(AA134:AA143))</f>
        <v>0</v>
      </c>
      <c r="AB133" s="10">
        <f t="shared" ca="1" si="205"/>
        <v>0</v>
      </c>
      <c r="AC133" s="10">
        <f t="shared" ca="1" si="205"/>
        <v>0</v>
      </c>
      <c r="AD133" s="10">
        <f t="shared" ca="1" si="205"/>
        <v>0</v>
      </c>
      <c r="AE133" s="10">
        <f t="shared" ca="1" si="205"/>
        <v>0</v>
      </c>
      <c r="AF133" s="10">
        <f t="shared" ca="1" si="205"/>
        <v>0</v>
      </c>
      <c r="AG133" s="10">
        <f t="shared" ca="1" si="205"/>
        <v>20974</v>
      </c>
      <c r="AH133" s="10">
        <f t="shared" ca="1" si="205"/>
        <v>83896</v>
      </c>
      <c r="AI133" s="10">
        <f t="shared" ca="1" si="205"/>
        <v>151012.79999999999</v>
      </c>
      <c r="AJ133" s="10">
        <f t="shared" ca="1" si="205"/>
        <v>220751.35</v>
      </c>
      <c r="AK133" s="10">
        <f t="shared" ca="1" si="205"/>
        <v>281575.95</v>
      </c>
      <c r="AL133" s="10">
        <f t="shared" ca="1" si="205"/>
        <v>369876.49000000005</v>
      </c>
      <c r="AM133" s="10">
        <f t="shared" ca="1" si="205"/>
        <v>600590.49</v>
      </c>
      <c r="AN133" s="10">
        <f t="shared" ca="1" si="205"/>
        <v>989028.97</v>
      </c>
      <c r="AO133" s="10">
        <f t="shared" ca="1" si="205"/>
        <v>1546675.1950000001</v>
      </c>
      <c r="AP133" s="10">
        <f t="shared" ca="1" si="205"/>
        <v>2253131.9500000002</v>
      </c>
      <c r="AQ133" s="10">
        <f t="shared" ca="1" si="205"/>
        <v>3047364.895</v>
      </c>
      <c r="AR133" s="10">
        <f t="shared" ca="1" si="205"/>
        <v>3893718.23</v>
      </c>
      <c r="AS133" s="10">
        <f t="shared" ca="1" si="205"/>
        <v>4767128.0250000004</v>
      </c>
      <c r="AT133" s="10">
        <f t="shared" ca="1" si="205"/>
        <v>5654852.5750000002</v>
      </c>
      <c r="AU133" s="10">
        <f t="shared" ca="1" si="205"/>
        <v>6548869.3250000002</v>
      </c>
      <c r="AV133" s="10">
        <f t="shared" ca="1" si="205"/>
        <v>7444459.125</v>
      </c>
      <c r="AW133" s="10">
        <f t="shared" ca="1" si="205"/>
        <v>8340835.4500000002</v>
      </c>
      <c r="AX133" s="10">
        <f t="shared" ca="1" si="205"/>
        <v>9237473.9499999993</v>
      </c>
      <c r="AY133" s="10">
        <f t="shared" ca="1" si="205"/>
        <v>10134112.449999999</v>
      </c>
      <c r="AZ133" s="10">
        <f t="shared" ca="1" si="205"/>
        <v>11030750.949999999</v>
      </c>
      <c r="BA133" s="10">
        <f t="shared" ca="1" si="205"/>
        <v>11927389.449999999</v>
      </c>
      <c r="BB133" s="10">
        <f t="shared" ca="1" si="205"/>
        <v>12824027.949999999</v>
      </c>
      <c r="BC133" s="10">
        <f t="shared" ca="1" si="205"/>
        <v>13720666.449999999</v>
      </c>
      <c r="BD133" s="10">
        <f t="shared" ca="1" si="205"/>
        <v>14564869.949999999</v>
      </c>
      <c r="BE133" s="10">
        <f t="shared" ca="1" si="205"/>
        <v>15251768.449999999</v>
      </c>
      <c r="BF133" s="10">
        <f t="shared" ca="1" si="205"/>
        <v>15770874.949999999</v>
      </c>
      <c r="BG133" s="10">
        <f t="shared" ca="1" si="205"/>
        <v>16115635.074999999</v>
      </c>
      <c r="BH133" s="10">
        <f t="shared" ca="1" si="205"/>
        <v>16308333.699999999</v>
      </c>
      <c r="BI133" s="10">
        <f t="shared" ca="1" si="205"/>
        <v>16411368.475</v>
      </c>
      <c r="BJ133" s="10">
        <f t="shared" ca="1" si="205"/>
        <v>16461968.25</v>
      </c>
      <c r="BK133" s="10">
        <f t="shared" ca="1" si="205"/>
        <v>16485301.824999999</v>
      </c>
      <c r="BL133" s="10">
        <f t="shared" ca="1" si="205"/>
        <v>16494215.775</v>
      </c>
      <c r="BM133" s="10">
        <f t="shared" ca="1" si="205"/>
        <v>16496837.525</v>
      </c>
      <c r="BN133" s="10">
        <f t="shared" ca="1" si="205"/>
        <v>16497886.225</v>
      </c>
      <c r="BO133" s="10">
        <f t="shared" ca="1" si="205"/>
        <v>16498148.400000002</v>
      </c>
      <c r="BP133" s="10">
        <f t="shared" ca="1" si="205"/>
        <v>16498148.400000002</v>
      </c>
      <c r="BQ133" s="10">
        <f t="shared" ca="1" si="205"/>
        <v>16498148.400000002</v>
      </c>
      <c r="BR133" s="10">
        <f t="shared" ca="1" si="205"/>
        <v>16498148.400000002</v>
      </c>
      <c r="BS133" s="10">
        <f t="shared" ca="1" si="205"/>
        <v>16498148.400000002</v>
      </c>
      <c r="BT133" s="10">
        <f t="shared" ca="1" si="205"/>
        <v>16498148.400000002</v>
      </c>
      <c r="BU133" s="10">
        <f t="shared" ca="1" si="205"/>
        <v>16498148.400000002</v>
      </c>
      <c r="BV133" s="10">
        <f t="shared" si="205"/>
        <v>0</v>
      </c>
      <c r="BW133" s="10">
        <f t="shared" si="205"/>
        <v>0</v>
      </c>
      <c r="BX133" s="10">
        <f t="shared" si="205"/>
        <v>0</v>
      </c>
      <c r="BY133" s="10">
        <f t="shared" si="205"/>
        <v>0</v>
      </c>
      <c r="BZ133" s="10">
        <f t="shared" si="205"/>
        <v>0</v>
      </c>
      <c r="CA133" s="10">
        <f t="shared" si="205"/>
        <v>0</v>
      </c>
      <c r="CB133" s="10">
        <f t="shared" si="205"/>
        <v>0</v>
      </c>
      <c r="CC133" s="10">
        <f t="shared" si="205"/>
        <v>0</v>
      </c>
      <c r="CD133" s="10">
        <f t="shared" si="205"/>
        <v>0</v>
      </c>
      <c r="CE133" s="10">
        <f t="shared" si="205"/>
        <v>0</v>
      </c>
      <c r="CF133" s="10">
        <f t="shared" si="205"/>
        <v>0</v>
      </c>
      <c r="CG133" s="10">
        <f t="shared" si="205"/>
        <v>0</v>
      </c>
      <c r="CH133" s="10">
        <f t="shared" si="205"/>
        <v>0</v>
      </c>
      <c r="CI133" s="10">
        <f t="shared" si="205"/>
        <v>0</v>
      </c>
      <c r="CJ133" s="10">
        <f t="shared" si="205"/>
        <v>0</v>
      </c>
      <c r="CK133" s="10">
        <f t="shared" si="205"/>
        <v>0</v>
      </c>
      <c r="CL133" s="10">
        <f t="shared" si="205"/>
        <v>0</v>
      </c>
      <c r="CM133" s="10">
        <f t="shared" ref="CM133:CT133" si="206">IF(CM$5="",0,SUM(CM134:CM143))</f>
        <v>0</v>
      </c>
      <c r="CN133" s="10">
        <f t="shared" si="206"/>
        <v>0</v>
      </c>
      <c r="CO133" s="10">
        <f t="shared" si="206"/>
        <v>0</v>
      </c>
      <c r="CP133" s="10">
        <f t="shared" si="206"/>
        <v>0</v>
      </c>
      <c r="CQ133" s="10">
        <f t="shared" si="206"/>
        <v>0</v>
      </c>
      <c r="CR133" s="10">
        <f t="shared" si="206"/>
        <v>0</v>
      </c>
      <c r="CS133" s="10">
        <f t="shared" si="206"/>
        <v>0</v>
      </c>
      <c r="CT133" s="10">
        <f t="shared" si="206"/>
        <v>0</v>
      </c>
    </row>
    <row r="134" spans="1:98" s="27" customFormat="1" ht="12" x14ac:dyDescent="0.25">
      <c r="A134" s="26">
        <f>ROW()</f>
        <v>134</v>
      </c>
      <c r="B134" s="139"/>
      <c r="C134" s="142"/>
      <c r="E134" s="24"/>
      <c r="F134" s="66" t="str">
        <f>$F$133</f>
        <v>Поступление в пр-во ГП</v>
      </c>
      <c r="G134" s="27" t="str">
        <f>BP!$F$21</f>
        <v>Основа</v>
      </c>
      <c r="M134" s="27" t="str">
        <f>Lists!$R$8</f>
        <v>руб.</v>
      </c>
      <c r="P134" s="30"/>
      <c r="R134" s="24"/>
      <c r="S134" s="30"/>
      <c r="V134" s="85"/>
      <c r="W134" s="29">
        <f ca="1">SUM(INDIRECT(ADDRESS(ROW(),SUMIFS($1:$1,$5:$5,1))):INDIRECT(ADDRESS(ROW(),SUMIFS($1:$1,$5:$5,MAX($5:$5)))))</f>
        <v>81588066</v>
      </c>
      <c r="Z134" s="30">
        <f ca="1">IF(Z$5="",0,SUMIFS(Potoki!Z:Z,Potoki!$F:$F,$F134,Potoki!$G:$G,IF($G134="","",$G134)))</f>
        <v>0</v>
      </c>
      <c r="AA134" s="30">
        <f ca="1">IF(AA$5="",0,SUMIFS(Potoki!AA:AA,Potoki!$F:$F,$F134,Potoki!$G:$G,IF($G134="","",$G134)))</f>
        <v>0</v>
      </c>
      <c r="AB134" s="30">
        <f ca="1">IF(AB$5="",0,SUMIFS(Potoki!AB:AB,Potoki!$F:$F,$F134,Potoki!$G:$G,IF($G134="","",$G134)))</f>
        <v>0</v>
      </c>
      <c r="AC134" s="30">
        <f ca="1">IF(AC$5="",0,SUMIFS(Potoki!AC:AC,Potoki!$F:$F,$F134,Potoki!$G:$G,IF($G134="","",$G134)))</f>
        <v>0</v>
      </c>
      <c r="AD134" s="30">
        <f ca="1">IF(AD$5="",0,SUMIFS(Potoki!AD:AD,Potoki!$F:$F,$F134,Potoki!$G:$G,IF($G134="","",$G134)))</f>
        <v>0</v>
      </c>
      <c r="AE134" s="30">
        <f ca="1">IF(AE$5="",0,SUMIFS(Potoki!AE:AE,Potoki!$F:$F,$F134,Potoki!$G:$G,IF($G134="","",$G134)))</f>
        <v>0</v>
      </c>
      <c r="AF134" s="30">
        <f ca="1">IF(AF$5="",0,SUMIFS(Potoki!AF:AF,Potoki!$F:$F,$F134,Potoki!$G:$G,IF($G134="","",$G134)))</f>
        <v>0</v>
      </c>
      <c r="AG134" s="30">
        <f ca="1">IF(AG$5="",0,SUMIFS(Potoki!AG:AG,Potoki!$F:$F,$F134,Potoki!$G:$G,IF($G134="","",$G134)))</f>
        <v>4200</v>
      </c>
      <c r="AH134" s="30">
        <f ca="1">IF(AH$5="",0,SUMIFS(Potoki!AH:AH,Potoki!$F:$F,$F134,Potoki!$G:$G,IF($G134="","",$G134)))</f>
        <v>16800</v>
      </c>
      <c r="AI134" s="30">
        <f ca="1">IF(AI$5="",0,SUMIFS(Potoki!AI:AI,Potoki!$F:$F,$F134,Potoki!$G:$G,IF($G134="","",$G134)))</f>
        <v>30240</v>
      </c>
      <c r="AJ134" s="30">
        <f ca="1">IF(AJ$5="",0,SUMIFS(Potoki!AJ:AJ,Potoki!$F:$F,$F134,Potoki!$G:$G,IF($G134="","",$G134)))</f>
        <v>44205</v>
      </c>
      <c r="AK134" s="30">
        <f ca="1">IF(AK$5="",0,SUMIFS(Potoki!AK:AK,Potoki!$F:$F,$F134,Potoki!$G:$G,IF($G134="","",$G134)))</f>
        <v>56385</v>
      </c>
      <c r="AL134" s="30">
        <f ca="1">IF(AL$5="",0,SUMIFS(Potoki!AL:AL,Potoki!$F:$F,$F134,Potoki!$G:$G,IF($G134="","",$G134)))</f>
        <v>74067.000000000015</v>
      </c>
      <c r="AM134" s="30">
        <f ca="1">IF(AM$5="",0,SUMIFS(Potoki!AM:AM,Potoki!$F:$F,$F134,Potoki!$G:$G,IF($G134="","",$G134)))</f>
        <v>120267.00000000001</v>
      </c>
      <c r="AN134" s="30">
        <f ca="1">IF(AN$5="",0,SUMIFS(Potoki!AN:AN,Potoki!$F:$F,$F134,Potoki!$G:$G,IF($G134="","",$G134)))</f>
        <v>198051</v>
      </c>
      <c r="AO134" s="30">
        <f ca="1">IF(AO$5="",0,SUMIFS(Potoki!AO:AO,Potoki!$F:$F,$F134,Potoki!$G:$G,IF($G134="","",$G134)))</f>
        <v>309718.5</v>
      </c>
      <c r="AP134" s="30">
        <f ca="1">IF(AP$5="",0,SUMIFS(Potoki!AP:AP,Potoki!$F:$F,$F134,Potoki!$G:$G,IF($G134="","",$G134)))</f>
        <v>451185</v>
      </c>
      <c r="AQ134" s="30">
        <f ca="1">IF(AQ$5="",0,SUMIFS(Potoki!AQ:AQ,Potoki!$F:$F,$F134,Potoki!$G:$G,IF($G134="","",$G134)))</f>
        <v>610228.5</v>
      </c>
      <c r="AR134" s="30">
        <f ca="1">IF(AR$5="",0,SUMIFS(Potoki!AR:AR,Potoki!$F:$F,$F134,Potoki!$G:$G,IF($G134="","",$G134)))</f>
        <v>779709</v>
      </c>
      <c r="AS134" s="30">
        <f ca="1">IF(AS$5="",0,SUMIFS(Potoki!AS:AS,Potoki!$F:$F,$F134,Potoki!$G:$G,IF($G134="","",$G134)))</f>
        <v>954607.5</v>
      </c>
      <c r="AT134" s="30">
        <f ca="1">IF(AT$5="",0,SUMIFS(Potoki!AT:AT,Potoki!$F:$F,$F134,Potoki!$G:$G,IF($G134="","",$G134)))</f>
        <v>1132372.5</v>
      </c>
      <c r="AU134" s="30">
        <f ca="1">IF(AU$5="",0,SUMIFS(Potoki!AU:AU,Potoki!$F:$F,$F134,Potoki!$G:$G,IF($G134="","",$G134)))</f>
        <v>1311397.5</v>
      </c>
      <c r="AV134" s="30">
        <f ca="1">IF(AV$5="",0,SUMIFS(Potoki!AV:AV,Potoki!$F:$F,$F134,Potoki!$G:$G,IF($G134="","",$G134)))</f>
        <v>1490737.5</v>
      </c>
      <c r="AW134" s="30">
        <f ca="1">IF(AW$5="",0,SUMIFS(Potoki!AW:AW,Potoki!$F:$F,$F134,Potoki!$G:$G,IF($G134="","",$G134)))</f>
        <v>1670235</v>
      </c>
      <c r="AX134" s="30">
        <f ca="1">IF(AX$5="",0,SUMIFS(Potoki!AX:AX,Potoki!$F:$F,$F134,Potoki!$G:$G,IF($G134="","",$G134)))</f>
        <v>1849785</v>
      </c>
      <c r="AY134" s="30">
        <f ca="1">IF(AY$5="",0,SUMIFS(Potoki!AY:AY,Potoki!$F:$F,$F134,Potoki!$G:$G,IF($G134="","",$G134)))</f>
        <v>2029335</v>
      </c>
      <c r="AZ134" s="30">
        <f ca="1">IF(AZ$5="",0,SUMIFS(Potoki!AZ:AZ,Potoki!$F:$F,$F134,Potoki!$G:$G,IF($G134="","",$G134)))</f>
        <v>2208885</v>
      </c>
      <c r="BA134" s="30">
        <f ca="1">IF(BA$5="",0,SUMIFS(Potoki!BA:BA,Potoki!$F:$F,$F134,Potoki!$G:$G,IF($G134="","",$G134)))</f>
        <v>2388435</v>
      </c>
      <c r="BB134" s="30">
        <f ca="1">IF(BB$5="",0,SUMIFS(Potoki!BB:BB,Potoki!$F:$F,$F134,Potoki!$G:$G,IF($G134="","",$G134)))</f>
        <v>2567985</v>
      </c>
      <c r="BC134" s="30">
        <f ca="1">IF(BC$5="",0,SUMIFS(Potoki!BC:BC,Potoki!$F:$F,$F134,Potoki!$G:$G,IF($G134="","",$G134)))</f>
        <v>2747535</v>
      </c>
      <c r="BD134" s="30">
        <f ca="1">IF(BD$5="",0,SUMIFS(Potoki!BD:BD,Potoki!$F:$F,$F134,Potoki!$G:$G,IF($G134="","",$G134)))</f>
        <v>2916585</v>
      </c>
      <c r="BE134" s="30">
        <f ca="1">IF(BE$5="",0,SUMIFS(Potoki!BE:BE,Potoki!$F:$F,$F134,Potoki!$G:$G,IF($G134="","",$G134)))</f>
        <v>3054135</v>
      </c>
      <c r="BF134" s="30">
        <f ca="1">IF(BF$5="",0,SUMIFS(Potoki!BF:BF,Potoki!$F:$F,$F134,Potoki!$G:$G,IF($G134="","",$G134)))</f>
        <v>3158085</v>
      </c>
      <c r="BG134" s="30">
        <f ca="1">IF(BG$5="",0,SUMIFS(Potoki!BG:BG,Potoki!$F:$F,$F134,Potoki!$G:$G,IF($G134="","",$G134)))</f>
        <v>3227122.5</v>
      </c>
      <c r="BH134" s="30">
        <f ca="1">IF(BH$5="",0,SUMIFS(Potoki!BH:BH,Potoki!$F:$F,$F134,Potoki!$G:$G,IF($G134="","",$G134)))</f>
        <v>3265710</v>
      </c>
      <c r="BI134" s="30">
        <f ca="1">IF(BI$5="",0,SUMIFS(Potoki!BI:BI,Potoki!$F:$F,$F134,Potoki!$G:$G,IF($G134="","",$G134)))</f>
        <v>3286342.5</v>
      </c>
      <c r="BJ134" s="30">
        <f ca="1">IF(BJ$5="",0,SUMIFS(Potoki!BJ:BJ,Potoki!$F:$F,$F134,Potoki!$G:$G,IF($G134="","",$G134)))</f>
        <v>3296475</v>
      </c>
      <c r="BK134" s="30">
        <f ca="1">IF(BK$5="",0,SUMIFS(Potoki!BK:BK,Potoki!$F:$F,$F134,Potoki!$G:$G,IF($G134="","",$G134)))</f>
        <v>3301147.5</v>
      </c>
      <c r="BL134" s="30">
        <f ca="1">IF(BL$5="",0,SUMIFS(Potoki!BL:BL,Potoki!$F:$F,$F134,Potoki!$G:$G,IF($G134="","",$G134)))</f>
        <v>3302932.5</v>
      </c>
      <c r="BM134" s="30">
        <f ca="1">IF(BM$5="",0,SUMIFS(Potoki!BM:BM,Potoki!$F:$F,$F134,Potoki!$G:$G,IF($G134="","",$G134)))</f>
        <v>3303457.5</v>
      </c>
      <c r="BN134" s="30">
        <f ca="1">IF(BN$5="",0,SUMIFS(Potoki!BN:BN,Potoki!$F:$F,$F134,Potoki!$G:$G,IF($G134="","",$G134)))</f>
        <v>3303667.5</v>
      </c>
      <c r="BO134" s="30">
        <f ca="1">IF(BO$5="",0,SUMIFS(Potoki!BO:BO,Potoki!$F:$F,$F134,Potoki!$G:$G,IF($G134="","",$G134)))</f>
        <v>3303720.0000000005</v>
      </c>
      <c r="BP134" s="30">
        <f ca="1">IF(BP$5="",0,SUMIFS(Potoki!BP:BP,Potoki!$F:$F,$F134,Potoki!$G:$G,IF($G134="","",$G134)))</f>
        <v>3303720.0000000005</v>
      </c>
      <c r="BQ134" s="30">
        <f ca="1">IF(BQ$5="",0,SUMIFS(Potoki!BQ:BQ,Potoki!$F:$F,$F134,Potoki!$G:$G,IF($G134="","",$G134)))</f>
        <v>3303720.0000000005</v>
      </c>
      <c r="BR134" s="30">
        <f ca="1">IF(BR$5="",0,SUMIFS(Potoki!BR:BR,Potoki!$F:$F,$F134,Potoki!$G:$G,IF($G134="","",$G134)))</f>
        <v>3303720.0000000005</v>
      </c>
      <c r="BS134" s="30">
        <f ca="1">IF(BS$5="",0,SUMIFS(Potoki!BS:BS,Potoki!$F:$F,$F134,Potoki!$G:$G,IF($G134="","",$G134)))</f>
        <v>3303720.0000000005</v>
      </c>
      <c r="BT134" s="30">
        <f ca="1">IF(BT$5="",0,SUMIFS(Potoki!BT:BT,Potoki!$F:$F,$F134,Potoki!$G:$G,IF($G134="","",$G134)))</f>
        <v>3303720.0000000005</v>
      </c>
      <c r="BU134" s="30">
        <f ca="1">IF(BU$5="",0,SUMIFS(Potoki!BU:BU,Potoki!$F:$F,$F134,Potoki!$G:$G,IF($G134="","",$G134)))</f>
        <v>3303720.0000000005</v>
      </c>
      <c r="BV134" s="30">
        <f>IF(BV$5="",0,SUMIFS(Potoki!BV:BV,Potoki!$F:$F,$F134,Potoki!$G:$G,IF($G134="","",$G134)))</f>
        <v>0</v>
      </c>
      <c r="BW134" s="30">
        <f>IF(BW$5="",0,SUMIFS(Potoki!BW:BW,Potoki!$F:$F,$F134,Potoki!$G:$G,IF($G134="","",$G134)))</f>
        <v>0</v>
      </c>
      <c r="BX134" s="30">
        <f>IF(BX$5="",0,SUMIFS(Potoki!BX:BX,Potoki!$F:$F,$F134,Potoki!$G:$G,IF($G134="","",$G134)))</f>
        <v>0</v>
      </c>
      <c r="BY134" s="30">
        <f>IF(BY$5="",0,SUMIFS(Potoki!BY:BY,Potoki!$F:$F,$F134,Potoki!$G:$G,IF($G134="","",$G134)))</f>
        <v>0</v>
      </c>
      <c r="BZ134" s="30">
        <f>IF(BZ$5="",0,SUMIFS(Potoki!BZ:BZ,Potoki!$F:$F,$F134,Potoki!$G:$G,IF($G134="","",$G134)))</f>
        <v>0</v>
      </c>
      <c r="CA134" s="30">
        <f>IF(CA$5="",0,SUMIFS(Potoki!CA:CA,Potoki!$F:$F,$F134,Potoki!$G:$G,IF($G134="","",$G134)))</f>
        <v>0</v>
      </c>
      <c r="CB134" s="30">
        <f>IF(CB$5="",0,SUMIFS(Potoki!CB:CB,Potoki!$F:$F,$F134,Potoki!$G:$G,IF($G134="","",$G134)))</f>
        <v>0</v>
      </c>
      <c r="CC134" s="30">
        <f>IF(CC$5="",0,SUMIFS(Potoki!CC:CC,Potoki!$F:$F,$F134,Potoki!$G:$G,IF($G134="","",$G134)))</f>
        <v>0</v>
      </c>
      <c r="CD134" s="30">
        <f>IF(CD$5="",0,SUMIFS(Potoki!CD:CD,Potoki!$F:$F,$F134,Potoki!$G:$G,IF($G134="","",$G134)))</f>
        <v>0</v>
      </c>
      <c r="CE134" s="30">
        <f>IF(CE$5="",0,SUMIFS(Potoki!CE:CE,Potoki!$F:$F,$F134,Potoki!$G:$G,IF($G134="","",$G134)))</f>
        <v>0</v>
      </c>
      <c r="CF134" s="30">
        <f>IF(CF$5="",0,SUMIFS(Potoki!CF:CF,Potoki!$F:$F,$F134,Potoki!$G:$G,IF($G134="","",$G134)))</f>
        <v>0</v>
      </c>
      <c r="CG134" s="30">
        <f>IF(CG$5="",0,SUMIFS(Potoki!CG:CG,Potoki!$F:$F,$F134,Potoki!$G:$G,IF($G134="","",$G134)))</f>
        <v>0</v>
      </c>
      <c r="CH134" s="30">
        <f>IF(CH$5="",0,SUMIFS(Potoki!CH:CH,Potoki!$F:$F,$F134,Potoki!$G:$G,IF($G134="","",$G134)))</f>
        <v>0</v>
      </c>
      <c r="CI134" s="30">
        <f>IF(CI$5="",0,SUMIFS(Potoki!CI:CI,Potoki!$F:$F,$F134,Potoki!$G:$G,IF($G134="","",$G134)))</f>
        <v>0</v>
      </c>
      <c r="CJ134" s="30">
        <f>IF(CJ$5="",0,SUMIFS(Potoki!CJ:CJ,Potoki!$F:$F,$F134,Potoki!$G:$G,IF($G134="","",$G134)))</f>
        <v>0</v>
      </c>
      <c r="CK134" s="30">
        <f>IF(CK$5="",0,SUMIFS(Potoki!CK:CK,Potoki!$F:$F,$F134,Potoki!$G:$G,IF($G134="","",$G134)))</f>
        <v>0</v>
      </c>
      <c r="CL134" s="30">
        <f>IF(CL$5="",0,SUMIFS(Potoki!CL:CL,Potoki!$F:$F,$F134,Potoki!$G:$G,IF($G134="","",$G134)))</f>
        <v>0</v>
      </c>
      <c r="CM134" s="30">
        <f>IF(CM$5="",0,SUMIFS(Potoki!CM:CM,Potoki!$F:$F,$F134,Potoki!$G:$G,IF($G134="","",$G134)))</f>
        <v>0</v>
      </c>
      <c r="CN134" s="30">
        <f>IF(CN$5="",0,SUMIFS(Potoki!CN:CN,Potoki!$F:$F,$F134,Potoki!$G:$G,IF($G134="","",$G134)))</f>
        <v>0</v>
      </c>
      <c r="CO134" s="30">
        <f>IF(CO$5="",0,SUMIFS(Potoki!CO:CO,Potoki!$F:$F,$F134,Potoki!$G:$G,IF($G134="","",$G134)))</f>
        <v>0</v>
      </c>
      <c r="CP134" s="30">
        <f>IF(CP$5="",0,SUMIFS(Potoki!CP:CP,Potoki!$F:$F,$F134,Potoki!$G:$G,IF($G134="","",$G134)))</f>
        <v>0</v>
      </c>
      <c r="CQ134" s="30">
        <f>IF(CQ$5="",0,SUMIFS(Potoki!CQ:CQ,Potoki!$F:$F,$F134,Potoki!$G:$G,IF($G134="","",$G134)))</f>
        <v>0</v>
      </c>
      <c r="CR134" s="30">
        <f>IF(CR$5="",0,SUMIFS(Potoki!CR:CR,Potoki!$F:$F,$F134,Potoki!$G:$G,IF($G134="","",$G134)))</f>
        <v>0</v>
      </c>
      <c r="CS134" s="30">
        <f>IF(CS$5="",0,SUMIFS(Potoki!CS:CS,Potoki!$F:$F,$F134,Potoki!$G:$G,IF($G134="","",$G134)))</f>
        <v>0</v>
      </c>
      <c r="CT134" s="30">
        <f>IF(CT$5="",0,SUMIFS(Potoki!CT:CT,Potoki!$F:$F,$F134,Potoki!$G:$G,IF($G134="","",$G134)))</f>
        <v>0</v>
      </c>
    </row>
    <row r="135" spans="1:98" s="27" customFormat="1" ht="12" x14ac:dyDescent="0.25">
      <c r="A135" s="26">
        <f>ROW()</f>
        <v>135</v>
      </c>
      <c r="B135" s="139"/>
      <c r="C135" s="142"/>
      <c r="E135" s="24"/>
      <c r="F135" s="66" t="str">
        <f t="shared" ref="F135:F142" si="207">$F$133</f>
        <v>Поступление в пр-во ГП</v>
      </c>
      <c r="G135" s="27" t="str">
        <f>BP!$F$22</f>
        <v>Сырье</v>
      </c>
      <c r="H135" s="67"/>
      <c r="I135" s="67"/>
      <c r="J135" s="67"/>
      <c r="K135" s="67"/>
      <c r="L135" s="67"/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9324350.4000000004</v>
      </c>
      <c r="Z135" s="30">
        <f ca="1">IF(Z$5="",0,SUMIFS(Potoki!Z:Z,Potoki!$F:$F,$F135,Potoki!$G:$G,IF($G135="","",$G135)))</f>
        <v>0</v>
      </c>
      <c r="AA135" s="30">
        <f ca="1">IF(AA$5="",0,SUMIFS(Potoki!AA:AA,Potoki!$F:$F,$F135,Potoki!$G:$G,IF($G135="","",$G135)))</f>
        <v>0</v>
      </c>
      <c r="AB135" s="30">
        <f ca="1">IF(AB$5="",0,SUMIFS(Potoki!AB:AB,Potoki!$F:$F,$F135,Potoki!$G:$G,IF($G135="","",$G135)))</f>
        <v>0</v>
      </c>
      <c r="AC135" s="30">
        <f ca="1">IF(AC$5="",0,SUMIFS(Potoki!AC:AC,Potoki!$F:$F,$F135,Potoki!$G:$G,IF($G135="","",$G135)))</f>
        <v>0</v>
      </c>
      <c r="AD135" s="30">
        <f ca="1">IF(AD$5="",0,SUMIFS(Potoki!AD:AD,Potoki!$F:$F,$F135,Potoki!$G:$G,IF($G135="","",$G135)))</f>
        <v>0</v>
      </c>
      <c r="AE135" s="30">
        <f ca="1">IF(AE$5="",0,SUMIFS(Potoki!AE:AE,Potoki!$F:$F,$F135,Potoki!$G:$G,IF($G135="","",$G135)))</f>
        <v>0</v>
      </c>
      <c r="AF135" s="30">
        <f ca="1">IF(AF$5="",0,SUMIFS(Potoki!AF:AF,Potoki!$F:$F,$F135,Potoki!$G:$G,IF($G135="","",$G135)))</f>
        <v>0</v>
      </c>
      <c r="AG135" s="30">
        <f ca="1">IF(AG$5="",0,SUMIFS(Potoki!AG:AG,Potoki!$F:$F,$F135,Potoki!$G:$G,IF($G135="","",$G135)))</f>
        <v>480</v>
      </c>
      <c r="AH135" s="30">
        <f ca="1">IF(AH$5="",0,SUMIFS(Potoki!AH:AH,Potoki!$F:$F,$F135,Potoki!$G:$G,IF($G135="","",$G135)))</f>
        <v>1920</v>
      </c>
      <c r="AI135" s="30">
        <f ca="1">IF(AI$5="",0,SUMIFS(Potoki!AI:AI,Potoki!$F:$F,$F135,Potoki!$G:$G,IF($G135="","",$G135)))</f>
        <v>3456</v>
      </c>
      <c r="AJ135" s="30">
        <f ca="1">IF(AJ$5="",0,SUMIFS(Potoki!AJ:AJ,Potoki!$F:$F,$F135,Potoki!$G:$G,IF($G135="","",$G135)))</f>
        <v>5052</v>
      </c>
      <c r="AK135" s="30">
        <f ca="1">IF(AK$5="",0,SUMIFS(Potoki!AK:AK,Potoki!$F:$F,$F135,Potoki!$G:$G,IF($G135="","",$G135)))</f>
        <v>6444</v>
      </c>
      <c r="AL135" s="30">
        <f ca="1">IF(AL$5="",0,SUMIFS(Potoki!AL:AL,Potoki!$F:$F,$F135,Potoki!$G:$G,IF($G135="","",$G135)))</f>
        <v>8464.8000000000011</v>
      </c>
      <c r="AM135" s="30">
        <f ca="1">IF(AM$5="",0,SUMIFS(Potoki!AM:AM,Potoki!$F:$F,$F135,Potoki!$G:$G,IF($G135="","",$G135)))</f>
        <v>13744.800000000001</v>
      </c>
      <c r="AN135" s="30">
        <f ca="1">IF(AN$5="",0,SUMIFS(Potoki!AN:AN,Potoki!$F:$F,$F135,Potoki!$G:$G,IF($G135="","",$G135)))</f>
        <v>22634.400000000001</v>
      </c>
      <c r="AO135" s="30">
        <f ca="1">IF(AO$5="",0,SUMIFS(Potoki!AO:AO,Potoki!$F:$F,$F135,Potoki!$G:$G,IF($G135="","",$G135)))</f>
        <v>35396.399999999994</v>
      </c>
      <c r="AP135" s="30">
        <f ca="1">IF(AP$5="",0,SUMIFS(Potoki!AP:AP,Potoki!$F:$F,$F135,Potoki!$G:$G,IF($G135="","",$G135)))</f>
        <v>51564</v>
      </c>
      <c r="AQ135" s="30">
        <f ca="1">IF(AQ$5="",0,SUMIFS(Potoki!AQ:AQ,Potoki!$F:$F,$F135,Potoki!$G:$G,IF($G135="","",$G135)))</f>
        <v>69740.399999999994</v>
      </c>
      <c r="AR135" s="30">
        <f ca="1">IF(AR$5="",0,SUMIFS(Potoki!AR:AR,Potoki!$F:$F,$F135,Potoki!$G:$G,IF($G135="","",$G135)))</f>
        <v>89109.6</v>
      </c>
      <c r="AS135" s="30">
        <f ca="1">IF(AS$5="",0,SUMIFS(Potoki!AS:AS,Potoki!$F:$F,$F135,Potoki!$G:$G,IF($G135="","",$G135)))</f>
        <v>109098</v>
      </c>
      <c r="AT135" s="30">
        <f ca="1">IF(AT$5="",0,SUMIFS(Potoki!AT:AT,Potoki!$F:$F,$F135,Potoki!$G:$G,IF($G135="","",$G135)))</f>
        <v>129414</v>
      </c>
      <c r="AU135" s="30">
        <f ca="1">IF(AU$5="",0,SUMIFS(Potoki!AU:AU,Potoki!$F:$F,$F135,Potoki!$G:$G,IF($G135="","",$G135)))</f>
        <v>149874</v>
      </c>
      <c r="AV135" s="30">
        <f ca="1">IF(AV$5="",0,SUMIFS(Potoki!AV:AV,Potoki!$F:$F,$F135,Potoki!$G:$G,IF($G135="","",$G135)))</f>
        <v>170370</v>
      </c>
      <c r="AW135" s="30">
        <f ca="1">IF(AW$5="",0,SUMIFS(Potoki!AW:AW,Potoki!$F:$F,$F135,Potoki!$G:$G,IF($G135="","",$G135)))</f>
        <v>190884</v>
      </c>
      <c r="AX135" s="30">
        <f ca="1">IF(AX$5="",0,SUMIFS(Potoki!AX:AX,Potoki!$F:$F,$F135,Potoki!$G:$G,IF($G135="","",$G135)))</f>
        <v>211404</v>
      </c>
      <c r="AY135" s="30">
        <f ca="1">IF(AY$5="",0,SUMIFS(Potoki!AY:AY,Potoki!$F:$F,$F135,Potoki!$G:$G,IF($G135="","",$G135)))</f>
        <v>231924</v>
      </c>
      <c r="AZ135" s="30">
        <f ca="1">IF(AZ$5="",0,SUMIFS(Potoki!AZ:AZ,Potoki!$F:$F,$F135,Potoki!$G:$G,IF($G135="","",$G135)))</f>
        <v>252444</v>
      </c>
      <c r="BA135" s="30">
        <f ca="1">IF(BA$5="",0,SUMIFS(Potoki!BA:BA,Potoki!$F:$F,$F135,Potoki!$G:$G,IF($G135="","",$G135)))</f>
        <v>272964</v>
      </c>
      <c r="BB135" s="30">
        <f ca="1">IF(BB$5="",0,SUMIFS(Potoki!BB:BB,Potoki!$F:$F,$F135,Potoki!$G:$G,IF($G135="","",$G135)))</f>
        <v>293484</v>
      </c>
      <c r="BC135" s="30">
        <f ca="1">IF(BC$5="",0,SUMIFS(Potoki!BC:BC,Potoki!$F:$F,$F135,Potoki!$G:$G,IF($G135="","",$G135)))</f>
        <v>314004</v>
      </c>
      <c r="BD135" s="30">
        <f ca="1">IF(BD$5="",0,SUMIFS(Potoki!BD:BD,Potoki!$F:$F,$F135,Potoki!$G:$G,IF($G135="","",$G135)))</f>
        <v>333324</v>
      </c>
      <c r="BE135" s="30">
        <f ca="1">IF(BE$5="",0,SUMIFS(Potoki!BE:BE,Potoki!$F:$F,$F135,Potoki!$G:$G,IF($G135="","",$G135)))</f>
        <v>349044</v>
      </c>
      <c r="BF135" s="30">
        <f ca="1">IF(BF$5="",0,SUMIFS(Potoki!BF:BF,Potoki!$F:$F,$F135,Potoki!$G:$G,IF($G135="","",$G135)))</f>
        <v>360924</v>
      </c>
      <c r="BG135" s="30">
        <f ca="1">IF(BG$5="",0,SUMIFS(Potoki!BG:BG,Potoki!$F:$F,$F135,Potoki!$G:$G,IF($G135="","",$G135)))</f>
        <v>368814</v>
      </c>
      <c r="BH135" s="30">
        <f ca="1">IF(BH$5="",0,SUMIFS(Potoki!BH:BH,Potoki!$F:$F,$F135,Potoki!$G:$G,IF($G135="","",$G135)))</f>
        <v>373224</v>
      </c>
      <c r="BI135" s="30">
        <f ca="1">IF(BI$5="",0,SUMIFS(Potoki!BI:BI,Potoki!$F:$F,$F135,Potoki!$G:$G,IF($G135="","",$G135)))</f>
        <v>375582</v>
      </c>
      <c r="BJ135" s="30">
        <f ca="1">IF(BJ$5="",0,SUMIFS(Potoki!BJ:BJ,Potoki!$F:$F,$F135,Potoki!$G:$G,IF($G135="","",$G135)))</f>
        <v>376740</v>
      </c>
      <c r="BK135" s="30">
        <f ca="1">IF(BK$5="",0,SUMIFS(Potoki!BK:BK,Potoki!$F:$F,$F135,Potoki!$G:$G,IF($G135="","",$G135)))</f>
        <v>377274</v>
      </c>
      <c r="BL135" s="30">
        <f ca="1">IF(BL$5="",0,SUMIFS(Potoki!BL:BL,Potoki!$F:$F,$F135,Potoki!$G:$G,IF($G135="","",$G135)))</f>
        <v>377478</v>
      </c>
      <c r="BM135" s="30">
        <f ca="1">IF(BM$5="",0,SUMIFS(Potoki!BM:BM,Potoki!$F:$F,$F135,Potoki!$G:$G,IF($G135="","",$G135)))</f>
        <v>377538</v>
      </c>
      <c r="BN135" s="30">
        <f ca="1">IF(BN$5="",0,SUMIFS(Potoki!BN:BN,Potoki!$F:$F,$F135,Potoki!$G:$G,IF($G135="","",$G135)))</f>
        <v>377562</v>
      </c>
      <c r="BO135" s="30">
        <f ca="1">IF(BO$5="",0,SUMIFS(Potoki!BO:BO,Potoki!$F:$F,$F135,Potoki!$G:$G,IF($G135="","",$G135)))</f>
        <v>377568.00000000006</v>
      </c>
      <c r="BP135" s="30">
        <f ca="1">IF(BP$5="",0,SUMIFS(Potoki!BP:BP,Potoki!$F:$F,$F135,Potoki!$G:$G,IF($G135="","",$G135)))</f>
        <v>377568.00000000006</v>
      </c>
      <c r="BQ135" s="30">
        <f ca="1">IF(BQ$5="",0,SUMIFS(Potoki!BQ:BQ,Potoki!$F:$F,$F135,Potoki!$G:$G,IF($G135="","",$G135)))</f>
        <v>377568.00000000006</v>
      </c>
      <c r="BR135" s="30">
        <f ca="1">IF(BR$5="",0,SUMIFS(Potoki!BR:BR,Potoki!$F:$F,$F135,Potoki!$G:$G,IF($G135="","",$G135)))</f>
        <v>377568.00000000006</v>
      </c>
      <c r="BS135" s="30">
        <f ca="1">IF(BS$5="",0,SUMIFS(Potoki!BS:BS,Potoki!$F:$F,$F135,Potoki!$G:$G,IF($G135="","",$G135)))</f>
        <v>377568.00000000006</v>
      </c>
      <c r="BT135" s="30">
        <f ca="1">IF(BT$5="",0,SUMIFS(Potoki!BT:BT,Potoki!$F:$F,$F135,Potoki!$G:$G,IF($G135="","",$G135)))</f>
        <v>377568.00000000006</v>
      </c>
      <c r="BU135" s="30">
        <f ca="1">IF(BU$5="",0,SUMIFS(Potoki!BU:BU,Potoki!$F:$F,$F135,Potoki!$G:$G,IF($G135="","",$G135)))</f>
        <v>377568.00000000006</v>
      </c>
      <c r="BV135" s="30">
        <f>IF(BV$5="",0,SUMIFS(Potoki!BV:BV,Potoki!$F:$F,$F135,Potoki!$G:$G,IF($G135="","",$G135)))</f>
        <v>0</v>
      </c>
      <c r="BW135" s="30">
        <f>IF(BW$5="",0,SUMIFS(Potoki!BW:BW,Potoki!$F:$F,$F135,Potoki!$G:$G,IF($G135="","",$G135)))</f>
        <v>0</v>
      </c>
      <c r="BX135" s="30">
        <f>IF(BX$5="",0,SUMIFS(Potoki!BX:BX,Potoki!$F:$F,$F135,Potoki!$G:$G,IF($G135="","",$G135)))</f>
        <v>0</v>
      </c>
      <c r="BY135" s="30">
        <f>IF(BY$5="",0,SUMIFS(Potoki!BY:BY,Potoki!$F:$F,$F135,Potoki!$G:$G,IF($G135="","",$G135)))</f>
        <v>0</v>
      </c>
      <c r="BZ135" s="30">
        <f>IF(BZ$5="",0,SUMIFS(Potoki!BZ:BZ,Potoki!$F:$F,$F135,Potoki!$G:$G,IF($G135="","",$G135)))</f>
        <v>0</v>
      </c>
      <c r="CA135" s="30">
        <f>IF(CA$5="",0,SUMIFS(Potoki!CA:CA,Potoki!$F:$F,$F135,Potoki!$G:$G,IF($G135="","",$G135)))</f>
        <v>0</v>
      </c>
      <c r="CB135" s="30">
        <f>IF(CB$5="",0,SUMIFS(Potoki!CB:CB,Potoki!$F:$F,$F135,Potoki!$G:$G,IF($G135="","",$G135)))</f>
        <v>0</v>
      </c>
      <c r="CC135" s="30">
        <f>IF(CC$5="",0,SUMIFS(Potoki!CC:CC,Potoki!$F:$F,$F135,Potoki!$G:$G,IF($G135="","",$G135)))</f>
        <v>0</v>
      </c>
      <c r="CD135" s="30">
        <f>IF(CD$5="",0,SUMIFS(Potoki!CD:CD,Potoki!$F:$F,$F135,Potoki!$G:$G,IF($G135="","",$G135)))</f>
        <v>0</v>
      </c>
      <c r="CE135" s="30">
        <f>IF(CE$5="",0,SUMIFS(Potoki!CE:CE,Potoki!$F:$F,$F135,Potoki!$G:$G,IF($G135="","",$G135)))</f>
        <v>0</v>
      </c>
      <c r="CF135" s="30">
        <f>IF(CF$5="",0,SUMIFS(Potoki!CF:CF,Potoki!$F:$F,$F135,Potoki!$G:$G,IF($G135="","",$G135)))</f>
        <v>0</v>
      </c>
      <c r="CG135" s="30">
        <f>IF(CG$5="",0,SUMIFS(Potoki!CG:CG,Potoki!$F:$F,$F135,Potoki!$G:$G,IF($G135="","",$G135)))</f>
        <v>0</v>
      </c>
      <c r="CH135" s="30">
        <f>IF(CH$5="",0,SUMIFS(Potoki!CH:CH,Potoki!$F:$F,$F135,Potoki!$G:$G,IF($G135="","",$G135)))</f>
        <v>0</v>
      </c>
      <c r="CI135" s="30">
        <f>IF(CI$5="",0,SUMIFS(Potoki!CI:CI,Potoki!$F:$F,$F135,Potoki!$G:$G,IF($G135="","",$G135)))</f>
        <v>0</v>
      </c>
      <c r="CJ135" s="30">
        <f>IF(CJ$5="",0,SUMIFS(Potoki!CJ:CJ,Potoki!$F:$F,$F135,Potoki!$G:$G,IF($G135="","",$G135)))</f>
        <v>0</v>
      </c>
      <c r="CK135" s="30">
        <f>IF(CK$5="",0,SUMIFS(Potoki!CK:CK,Potoki!$F:$F,$F135,Potoki!$G:$G,IF($G135="","",$G135)))</f>
        <v>0</v>
      </c>
      <c r="CL135" s="30">
        <f>IF(CL$5="",0,SUMIFS(Potoki!CL:CL,Potoki!$F:$F,$F135,Potoki!$G:$G,IF($G135="","",$G135)))</f>
        <v>0</v>
      </c>
      <c r="CM135" s="30">
        <f>IF(CM$5="",0,SUMIFS(Potoki!CM:CM,Potoki!$F:$F,$F135,Potoki!$G:$G,IF($G135="","",$G135)))</f>
        <v>0</v>
      </c>
      <c r="CN135" s="30">
        <f>IF(CN$5="",0,SUMIFS(Potoki!CN:CN,Potoki!$F:$F,$F135,Potoki!$G:$G,IF($G135="","",$G135)))</f>
        <v>0</v>
      </c>
      <c r="CO135" s="30">
        <f>IF(CO$5="",0,SUMIFS(Potoki!CO:CO,Potoki!$F:$F,$F135,Potoki!$G:$G,IF($G135="","",$G135)))</f>
        <v>0</v>
      </c>
      <c r="CP135" s="30">
        <f>IF(CP$5="",0,SUMIFS(Potoki!CP:CP,Potoki!$F:$F,$F135,Potoki!$G:$G,IF($G135="","",$G135)))</f>
        <v>0</v>
      </c>
      <c r="CQ135" s="30">
        <f>IF(CQ$5="",0,SUMIFS(Potoki!CQ:CQ,Potoki!$F:$F,$F135,Potoki!$G:$G,IF($G135="","",$G135)))</f>
        <v>0</v>
      </c>
      <c r="CR135" s="30">
        <f>IF(CR$5="",0,SUMIFS(Potoki!CR:CR,Potoki!$F:$F,$F135,Potoki!$G:$G,IF($G135="","",$G135)))</f>
        <v>0</v>
      </c>
      <c r="CS135" s="30">
        <f>IF(CS$5="",0,SUMIFS(Potoki!CS:CS,Potoki!$F:$F,$F135,Potoki!$G:$G,IF($G135="","",$G135)))</f>
        <v>0</v>
      </c>
      <c r="CT135" s="30">
        <f>IF(CT$5="",0,SUMIFS(Potoki!CT:CT,Potoki!$F:$F,$F135,Potoki!$G:$G,IF($G135="","",$G135)))</f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 t="shared" si="207"/>
        <v>Поступление в пр-во ГП</v>
      </c>
      <c r="G136" s="27" t="str">
        <f>BP!$F$23</f>
        <v>Материал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10878408.800000001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560</v>
      </c>
      <c r="AH136" s="30">
        <f ca="1">IF(AH$5="",0,SUMIFS(Potoki!AH:AH,Potoki!$F:$F,$F136,Potoki!$G:$G,IF($G136="","",$G136)))</f>
        <v>2240</v>
      </c>
      <c r="AI136" s="30">
        <f ca="1">IF(AI$5="",0,SUMIFS(Potoki!AI:AI,Potoki!$F:$F,$F136,Potoki!$G:$G,IF($G136="","",$G136)))</f>
        <v>4032</v>
      </c>
      <c r="AJ136" s="30">
        <f ca="1">IF(AJ$5="",0,SUMIFS(Potoki!AJ:AJ,Potoki!$F:$F,$F136,Potoki!$G:$G,IF($G136="","",$G136)))</f>
        <v>5894</v>
      </c>
      <c r="AK136" s="30">
        <f ca="1">IF(AK$5="",0,SUMIFS(Potoki!AK:AK,Potoki!$F:$F,$F136,Potoki!$G:$G,IF($G136="","",$G136)))</f>
        <v>7518</v>
      </c>
      <c r="AL136" s="30">
        <f ca="1">IF(AL$5="",0,SUMIFS(Potoki!AL:AL,Potoki!$F:$F,$F136,Potoki!$G:$G,IF($G136="","",$G136)))</f>
        <v>9875.6000000000022</v>
      </c>
      <c r="AM136" s="30">
        <f ca="1">IF(AM$5="",0,SUMIFS(Potoki!AM:AM,Potoki!$F:$F,$F136,Potoki!$G:$G,IF($G136="","",$G136)))</f>
        <v>16035.600000000002</v>
      </c>
      <c r="AN136" s="30">
        <f ca="1">IF(AN$5="",0,SUMIFS(Potoki!AN:AN,Potoki!$F:$F,$F136,Potoki!$G:$G,IF($G136="","",$G136)))</f>
        <v>26406.799999999999</v>
      </c>
      <c r="AO136" s="30">
        <f ca="1">IF(AO$5="",0,SUMIFS(Potoki!AO:AO,Potoki!$F:$F,$F136,Potoki!$G:$G,IF($G136="","",$G136)))</f>
        <v>41295.799999999996</v>
      </c>
      <c r="AP136" s="30">
        <f ca="1">IF(AP$5="",0,SUMIFS(Potoki!AP:AP,Potoki!$F:$F,$F136,Potoki!$G:$G,IF($G136="","",$G136)))</f>
        <v>60158</v>
      </c>
      <c r="AQ136" s="30">
        <f ca="1">IF(AQ$5="",0,SUMIFS(Potoki!AQ:AQ,Potoki!$F:$F,$F136,Potoki!$G:$G,IF($G136="","",$G136)))</f>
        <v>81363.8</v>
      </c>
      <c r="AR136" s="30">
        <f ca="1">IF(AR$5="",0,SUMIFS(Potoki!AR:AR,Potoki!$F:$F,$F136,Potoki!$G:$G,IF($G136="","",$G136)))</f>
        <v>103961.2</v>
      </c>
      <c r="AS136" s="30">
        <f ca="1">IF(AS$5="",0,SUMIFS(Potoki!AS:AS,Potoki!$F:$F,$F136,Potoki!$G:$G,IF($G136="","",$G136)))</f>
        <v>127281</v>
      </c>
      <c r="AT136" s="30">
        <f ca="1">IF(AT$5="",0,SUMIFS(Potoki!AT:AT,Potoki!$F:$F,$F136,Potoki!$G:$G,IF($G136="","",$G136)))</f>
        <v>150983</v>
      </c>
      <c r="AU136" s="30">
        <f ca="1">IF(AU$5="",0,SUMIFS(Potoki!AU:AU,Potoki!$F:$F,$F136,Potoki!$G:$G,IF($G136="","",$G136)))</f>
        <v>174853</v>
      </c>
      <c r="AV136" s="30">
        <f ca="1">IF(AV$5="",0,SUMIFS(Potoki!AV:AV,Potoki!$F:$F,$F136,Potoki!$G:$G,IF($G136="","",$G136)))</f>
        <v>198765</v>
      </c>
      <c r="AW136" s="30">
        <f ca="1">IF(AW$5="",0,SUMIFS(Potoki!AW:AW,Potoki!$F:$F,$F136,Potoki!$G:$G,IF($G136="","",$G136)))</f>
        <v>222698</v>
      </c>
      <c r="AX136" s="30">
        <f ca="1">IF(AX$5="",0,SUMIFS(Potoki!AX:AX,Potoki!$F:$F,$F136,Potoki!$G:$G,IF($G136="","",$G136)))</f>
        <v>246638</v>
      </c>
      <c r="AY136" s="30">
        <f ca="1">IF(AY$5="",0,SUMIFS(Potoki!AY:AY,Potoki!$F:$F,$F136,Potoki!$G:$G,IF($G136="","",$G136)))</f>
        <v>270578</v>
      </c>
      <c r="AZ136" s="30">
        <f ca="1">IF(AZ$5="",0,SUMIFS(Potoki!AZ:AZ,Potoki!$F:$F,$F136,Potoki!$G:$G,IF($G136="","",$G136)))</f>
        <v>294518</v>
      </c>
      <c r="BA136" s="30">
        <f ca="1">IF(BA$5="",0,SUMIFS(Potoki!BA:BA,Potoki!$F:$F,$F136,Potoki!$G:$G,IF($G136="","",$G136)))</f>
        <v>318458</v>
      </c>
      <c r="BB136" s="30">
        <f ca="1">IF(BB$5="",0,SUMIFS(Potoki!BB:BB,Potoki!$F:$F,$F136,Potoki!$G:$G,IF($G136="","",$G136)))</f>
        <v>342398</v>
      </c>
      <c r="BC136" s="30">
        <f ca="1">IF(BC$5="",0,SUMIFS(Potoki!BC:BC,Potoki!$F:$F,$F136,Potoki!$G:$G,IF($G136="","",$G136)))</f>
        <v>366338</v>
      </c>
      <c r="BD136" s="30">
        <f ca="1">IF(BD$5="",0,SUMIFS(Potoki!BD:BD,Potoki!$F:$F,$F136,Potoki!$G:$G,IF($G136="","",$G136)))</f>
        <v>388878</v>
      </c>
      <c r="BE136" s="30">
        <f ca="1">IF(BE$5="",0,SUMIFS(Potoki!BE:BE,Potoki!$F:$F,$F136,Potoki!$G:$G,IF($G136="","",$G136)))</f>
        <v>407218</v>
      </c>
      <c r="BF136" s="30">
        <f ca="1">IF(BF$5="",0,SUMIFS(Potoki!BF:BF,Potoki!$F:$F,$F136,Potoki!$G:$G,IF($G136="","",$G136)))</f>
        <v>421078</v>
      </c>
      <c r="BG136" s="30">
        <f ca="1">IF(BG$5="",0,SUMIFS(Potoki!BG:BG,Potoki!$F:$F,$F136,Potoki!$G:$G,IF($G136="","",$G136)))</f>
        <v>430283</v>
      </c>
      <c r="BH136" s="30">
        <f ca="1">IF(BH$5="",0,SUMIFS(Potoki!BH:BH,Potoki!$F:$F,$F136,Potoki!$G:$G,IF($G136="","",$G136)))</f>
        <v>435428</v>
      </c>
      <c r="BI136" s="30">
        <f ca="1">IF(BI$5="",0,SUMIFS(Potoki!BI:BI,Potoki!$F:$F,$F136,Potoki!$G:$G,IF($G136="","",$G136)))</f>
        <v>438179</v>
      </c>
      <c r="BJ136" s="30">
        <f ca="1">IF(BJ$5="",0,SUMIFS(Potoki!BJ:BJ,Potoki!$F:$F,$F136,Potoki!$G:$G,IF($G136="","",$G136)))</f>
        <v>439530</v>
      </c>
      <c r="BK136" s="30">
        <f ca="1">IF(BK$5="",0,SUMIFS(Potoki!BK:BK,Potoki!$F:$F,$F136,Potoki!$G:$G,IF($G136="","",$G136)))</f>
        <v>440153</v>
      </c>
      <c r="BL136" s="30">
        <f ca="1">IF(BL$5="",0,SUMIFS(Potoki!BL:BL,Potoki!$F:$F,$F136,Potoki!$G:$G,IF($G136="","",$G136)))</f>
        <v>440391</v>
      </c>
      <c r="BM136" s="30">
        <f ca="1">IF(BM$5="",0,SUMIFS(Potoki!BM:BM,Potoki!$F:$F,$F136,Potoki!$G:$G,IF($G136="","",$G136)))</f>
        <v>440461</v>
      </c>
      <c r="BN136" s="30">
        <f ca="1">IF(BN$5="",0,SUMIFS(Potoki!BN:BN,Potoki!$F:$F,$F136,Potoki!$G:$G,IF($G136="","",$G136)))</f>
        <v>440489</v>
      </c>
      <c r="BO136" s="30">
        <f ca="1">IF(BO$5="",0,SUMIFS(Potoki!BO:BO,Potoki!$F:$F,$F136,Potoki!$G:$G,IF($G136="","",$G136)))</f>
        <v>440496.00000000006</v>
      </c>
      <c r="BP136" s="30">
        <f ca="1">IF(BP$5="",0,SUMIFS(Potoki!BP:BP,Potoki!$F:$F,$F136,Potoki!$G:$G,IF($G136="","",$G136)))</f>
        <v>440496.00000000006</v>
      </c>
      <c r="BQ136" s="30">
        <f ca="1">IF(BQ$5="",0,SUMIFS(Potoki!BQ:BQ,Potoki!$F:$F,$F136,Potoki!$G:$G,IF($G136="","",$G136)))</f>
        <v>440496.00000000006</v>
      </c>
      <c r="BR136" s="30">
        <f ca="1">IF(BR$5="",0,SUMIFS(Potoki!BR:BR,Potoki!$F:$F,$F136,Potoki!$G:$G,IF($G136="","",$G136)))</f>
        <v>440496.00000000006</v>
      </c>
      <c r="BS136" s="30">
        <f ca="1">IF(BS$5="",0,SUMIFS(Potoki!BS:BS,Potoki!$F:$F,$F136,Potoki!$G:$G,IF($G136="","",$G136)))</f>
        <v>440496.00000000006</v>
      </c>
      <c r="BT136" s="30">
        <f ca="1">IF(BT$5="",0,SUMIFS(Potoki!BT:BT,Potoki!$F:$F,$F136,Potoki!$G:$G,IF($G136="","",$G136)))</f>
        <v>440496.00000000006</v>
      </c>
      <c r="BU136" s="30">
        <f ca="1">IF(BU$5="",0,SUMIFS(Potoki!BU:BU,Potoki!$F:$F,$F136,Potoki!$G:$G,IF($G136="","",$G136)))</f>
        <v>440496.00000000006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si="207"/>
        <v>Поступление в пр-во ГП</v>
      </c>
      <c r="G137" s="27" t="str">
        <f>BP!$F$24</f>
        <v>Вн.пр-во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233108760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12000</v>
      </c>
      <c r="AH137" s="30">
        <f ca="1">IF(AH$5="",0,SUMIFS(Potoki!AH:AH,Potoki!$F:$F,$F137,Potoki!$G:$G,IF($G137="","",$G137)))</f>
        <v>48000</v>
      </c>
      <c r="AI137" s="30">
        <f ca="1">IF(AI$5="",0,SUMIFS(Potoki!AI:AI,Potoki!$F:$F,$F137,Potoki!$G:$G,IF($G137="","",$G137)))</f>
        <v>86400</v>
      </c>
      <c r="AJ137" s="30">
        <f ca="1">IF(AJ$5="",0,SUMIFS(Potoki!AJ:AJ,Potoki!$F:$F,$F137,Potoki!$G:$G,IF($G137="","",$G137)))</f>
        <v>126300</v>
      </c>
      <c r="AK137" s="30">
        <f ca="1">IF(AK$5="",0,SUMIFS(Potoki!AK:AK,Potoki!$F:$F,$F137,Potoki!$G:$G,IF($G137="","",$G137)))</f>
        <v>161100</v>
      </c>
      <c r="AL137" s="30">
        <f ca="1">IF(AL$5="",0,SUMIFS(Potoki!AL:AL,Potoki!$F:$F,$F137,Potoki!$G:$G,IF($G137="","",$G137)))</f>
        <v>211620.00000000003</v>
      </c>
      <c r="AM137" s="30">
        <f ca="1">IF(AM$5="",0,SUMIFS(Potoki!AM:AM,Potoki!$F:$F,$F137,Potoki!$G:$G,IF($G137="","",$G137)))</f>
        <v>343620</v>
      </c>
      <c r="AN137" s="30">
        <f ca="1">IF(AN$5="",0,SUMIFS(Potoki!AN:AN,Potoki!$F:$F,$F137,Potoki!$G:$G,IF($G137="","",$G137)))</f>
        <v>565860</v>
      </c>
      <c r="AO137" s="30">
        <f ca="1">IF(AO$5="",0,SUMIFS(Potoki!AO:AO,Potoki!$F:$F,$F137,Potoki!$G:$G,IF($G137="","",$G137)))</f>
        <v>884910</v>
      </c>
      <c r="AP137" s="30">
        <f ca="1">IF(AP$5="",0,SUMIFS(Potoki!AP:AP,Potoki!$F:$F,$F137,Potoki!$G:$G,IF($G137="","",$G137)))</f>
        <v>1289100</v>
      </c>
      <c r="AQ137" s="30">
        <f ca="1">IF(AQ$5="",0,SUMIFS(Potoki!AQ:AQ,Potoki!$F:$F,$F137,Potoki!$G:$G,IF($G137="","",$G137)))</f>
        <v>1743510</v>
      </c>
      <c r="AR137" s="30">
        <f ca="1">IF(AR$5="",0,SUMIFS(Potoki!AR:AR,Potoki!$F:$F,$F137,Potoki!$G:$G,IF($G137="","",$G137)))</f>
        <v>2227740</v>
      </c>
      <c r="AS137" s="30">
        <f ca="1">IF(AS$5="",0,SUMIFS(Potoki!AS:AS,Potoki!$F:$F,$F137,Potoki!$G:$G,IF($G137="","",$G137)))</f>
        <v>2727450</v>
      </c>
      <c r="AT137" s="30">
        <f ca="1">IF(AT$5="",0,SUMIFS(Potoki!AT:AT,Potoki!$F:$F,$F137,Potoki!$G:$G,IF($G137="","",$G137)))</f>
        <v>3235350</v>
      </c>
      <c r="AU137" s="30">
        <f ca="1">IF(AU$5="",0,SUMIFS(Potoki!AU:AU,Potoki!$F:$F,$F137,Potoki!$G:$G,IF($G137="","",$G137)))</f>
        <v>3746850</v>
      </c>
      <c r="AV137" s="30">
        <f ca="1">IF(AV$5="",0,SUMIFS(Potoki!AV:AV,Potoki!$F:$F,$F137,Potoki!$G:$G,IF($G137="","",$G137)))</f>
        <v>4259250</v>
      </c>
      <c r="AW137" s="30">
        <f ca="1">IF(AW$5="",0,SUMIFS(Potoki!AW:AW,Potoki!$F:$F,$F137,Potoki!$G:$G,IF($G137="","",$G137)))</f>
        <v>4772100</v>
      </c>
      <c r="AX137" s="30">
        <f ca="1">IF(AX$5="",0,SUMIFS(Potoki!AX:AX,Potoki!$F:$F,$F137,Potoki!$G:$G,IF($G137="","",$G137)))</f>
        <v>5285100</v>
      </c>
      <c r="AY137" s="30">
        <f ca="1">IF(AY$5="",0,SUMIFS(Potoki!AY:AY,Potoki!$F:$F,$F137,Potoki!$G:$G,IF($G137="","",$G137)))</f>
        <v>5798100</v>
      </c>
      <c r="AZ137" s="30">
        <f ca="1">IF(AZ$5="",0,SUMIFS(Potoki!AZ:AZ,Potoki!$F:$F,$F137,Potoki!$G:$G,IF($G137="","",$G137)))</f>
        <v>6311100</v>
      </c>
      <c r="BA137" s="30">
        <f ca="1">IF(BA$5="",0,SUMIFS(Potoki!BA:BA,Potoki!$F:$F,$F137,Potoki!$G:$G,IF($G137="","",$G137)))</f>
        <v>6824100</v>
      </c>
      <c r="BB137" s="30">
        <f ca="1">IF(BB$5="",0,SUMIFS(Potoki!BB:BB,Potoki!$F:$F,$F137,Potoki!$G:$G,IF($G137="","",$G137)))</f>
        <v>7337100</v>
      </c>
      <c r="BC137" s="30">
        <f ca="1">IF(BC$5="",0,SUMIFS(Potoki!BC:BC,Potoki!$F:$F,$F137,Potoki!$G:$G,IF($G137="","",$G137)))</f>
        <v>7850100</v>
      </c>
      <c r="BD137" s="30">
        <f ca="1">IF(BD$5="",0,SUMIFS(Potoki!BD:BD,Potoki!$F:$F,$F137,Potoki!$G:$G,IF($G137="","",$G137)))</f>
        <v>8333100</v>
      </c>
      <c r="BE137" s="30">
        <f ca="1">IF(BE$5="",0,SUMIFS(Potoki!BE:BE,Potoki!$F:$F,$F137,Potoki!$G:$G,IF($G137="","",$G137)))</f>
        <v>8726100</v>
      </c>
      <c r="BF137" s="30">
        <f ca="1">IF(BF$5="",0,SUMIFS(Potoki!BF:BF,Potoki!$F:$F,$F137,Potoki!$G:$G,IF($G137="","",$G137)))</f>
        <v>9023100</v>
      </c>
      <c r="BG137" s="30">
        <f ca="1">IF(BG$5="",0,SUMIFS(Potoki!BG:BG,Potoki!$F:$F,$F137,Potoki!$G:$G,IF($G137="","",$G137)))</f>
        <v>9220350</v>
      </c>
      <c r="BH137" s="30">
        <f ca="1">IF(BH$5="",0,SUMIFS(Potoki!BH:BH,Potoki!$F:$F,$F137,Potoki!$G:$G,IF($G137="","",$G137)))</f>
        <v>9330600</v>
      </c>
      <c r="BI137" s="30">
        <f ca="1">IF(BI$5="",0,SUMIFS(Potoki!BI:BI,Potoki!$F:$F,$F137,Potoki!$G:$G,IF($G137="","",$G137)))</f>
        <v>9389550</v>
      </c>
      <c r="BJ137" s="30">
        <f ca="1">IF(BJ$5="",0,SUMIFS(Potoki!BJ:BJ,Potoki!$F:$F,$F137,Potoki!$G:$G,IF($G137="","",$G137)))</f>
        <v>9418500</v>
      </c>
      <c r="BK137" s="30">
        <f ca="1">IF(BK$5="",0,SUMIFS(Potoki!BK:BK,Potoki!$F:$F,$F137,Potoki!$G:$G,IF($G137="","",$G137)))</f>
        <v>9431850</v>
      </c>
      <c r="BL137" s="30">
        <f ca="1">IF(BL$5="",0,SUMIFS(Potoki!BL:BL,Potoki!$F:$F,$F137,Potoki!$G:$G,IF($G137="","",$G137)))</f>
        <v>9436950</v>
      </c>
      <c r="BM137" s="30">
        <f ca="1">IF(BM$5="",0,SUMIFS(Potoki!BM:BM,Potoki!$F:$F,$F137,Potoki!$G:$G,IF($G137="","",$G137)))</f>
        <v>9438450</v>
      </c>
      <c r="BN137" s="30">
        <f ca="1">IF(BN$5="",0,SUMIFS(Potoki!BN:BN,Potoki!$F:$F,$F137,Potoki!$G:$G,IF($G137="","",$G137)))</f>
        <v>9439050</v>
      </c>
      <c r="BO137" s="30">
        <f ca="1">IF(BO$5="",0,SUMIFS(Potoki!BO:BO,Potoki!$F:$F,$F137,Potoki!$G:$G,IF($G137="","",$G137)))</f>
        <v>9439200.0000000019</v>
      </c>
      <c r="BP137" s="30">
        <f ca="1">IF(BP$5="",0,SUMIFS(Potoki!BP:BP,Potoki!$F:$F,$F137,Potoki!$G:$G,IF($G137="","",$G137)))</f>
        <v>9439200.0000000019</v>
      </c>
      <c r="BQ137" s="30">
        <f ca="1">IF(BQ$5="",0,SUMIFS(Potoki!BQ:BQ,Potoki!$F:$F,$F137,Potoki!$G:$G,IF($G137="","",$G137)))</f>
        <v>9439200.0000000019</v>
      </c>
      <c r="BR137" s="30">
        <f ca="1">IF(BR$5="",0,SUMIFS(Potoki!BR:BR,Potoki!$F:$F,$F137,Potoki!$G:$G,IF($G137="","",$G137)))</f>
        <v>9439200.0000000019</v>
      </c>
      <c r="BS137" s="30">
        <f ca="1">IF(BS$5="",0,SUMIFS(Potoki!BS:BS,Potoki!$F:$F,$F137,Potoki!$G:$G,IF($G137="","",$G137)))</f>
        <v>9439200.0000000019</v>
      </c>
      <c r="BT137" s="30">
        <f ca="1">IF(BT$5="",0,SUMIFS(Potoki!BT:BT,Potoki!$F:$F,$F137,Potoki!$G:$G,IF($G137="","",$G137)))</f>
        <v>9439200.0000000019</v>
      </c>
      <c r="BU137" s="30">
        <f ca="1">IF(BU$5="",0,SUMIFS(Potoki!BU:BU,Potoki!$F:$F,$F137,Potoki!$G:$G,IF($G137="","",$G137)))</f>
        <v>9439200.0000000019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207"/>
        <v>Поступление в пр-во ГП</v>
      </c>
      <c r="G138" s="27" t="str">
        <f>BP!$F$25</f>
        <v>Упаковка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31081168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1600</v>
      </c>
      <c r="AH138" s="30">
        <f ca="1">IF(AH$5="",0,SUMIFS(Potoki!AH:AH,Potoki!$F:$F,$F138,Potoki!$G:$G,IF($G138="","",$G138)))</f>
        <v>6400</v>
      </c>
      <c r="AI138" s="30">
        <f ca="1">IF(AI$5="",0,SUMIFS(Potoki!AI:AI,Potoki!$F:$F,$F138,Potoki!$G:$G,IF($G138="","",$G138)))</f>
        <v>11520</v>
      </c>
      <c r="AJ138" s="30">
        <f ca="1">IF(AJ$5="",0,SUMIFS(Potoki!AJ:AJ,Potoki!$F:$F,$F138,Potoki!$G:$G,IF($G138="","",$G138)))</f>
        <v>16840</v>
      </c>
      <c r="AK138" s="30">
        <f ca="1">IF(AK$5="",0,SUMIFS(Potoki!AK:AK,Potoki!$F:$F,$F138,Potoki!$G:$G,IF($G138="","",$G138)))</f>
        <v>21480</v>
      </c>
      <c r="AL138" s="30">
        <f ca="1">IF(AL$5="",0,SUMIFS(Potoki!AL:AL,Potoki!$F:$F,$F138,Potoki!$G:$G,IF($G138="","",$G138)))</f>
        <v>28216.000000000004</v>
      </c>
      <c r="AM138" s="30">
        <f ca="1">IF(AM$5="",0,SUMIFS(Potoki!AM:AM,Potoki!$F:$F,$F138,Potoki!$G:$G,IF($G138="","",$G138)))</f>
        <v>45816</v>
      </c>
      <c r="AN138" s="30">
        <f ca="1">IF(AN$5="",0,SUMIFS(Potoki!AN:AN,Potoki!$F:$F,$F138,Potoki!$G:$G,IF($G138="","",$G138)))</f>
        <v>75448</v>
      </c>
      <c r="AO138" s="30">
        <f ca="1">IF(AO$5="",0,SUMIFS(Potoki!AO:AO,Potoki!$F:$F,$F138,Potoki!$G:$G,IF($G138="","",$G138)))</f>
        <v>117988</v>
      </c>
      <c r="AP138" s="30">
        <f ca="1">IF(AP$5="",0,SUMIFS(Potoki!AP:AP,Potoki!$F:$F,$F138,Potoki!$G:$G,IF($G138="","",$G138)))</f>
        <v>171880</v>
      </c>
      <c r="AQ138" s="30">
        <f ca="1">IF(AQ$5="",0,SUMIFS(Potoki!AQ:AQ,Potoki!$F:$F,$F138,Potoki!$G:$G,IF($G138="","",$G138)))</f>
        <v>232468</v>
      </c>
      <c r="AR138" s="30">
        <f ca="1">IF(AR$5="",0,SUMIFS(Potoki!AR:AR,Potoki!$F:$F,$F138,Potoki!$G:$G,IF($G138="","",$G138)))</f>
        <v>297032</v>
      </c>
      <c r="AS138" s="30">
        <f ca="1">IF(AS$5="",0,SUMIFS(Potoki!AS:AS,Potoki!$F:$F,$F138,Potoki!$G:$G,IF($G138="","",$G138)))</f>
        <v>363660</v>
      </c>
      <c r="AT138" s="30">
        <f ca="1">IF(AT$5="",0,SUMIFS(Potoki!AT:AT,Potoki!$F:$F,$F138,Potoki!$G:$G,IF($G138="","",$G138)))</f>
        <v>431380</v>
      </c>
      <c r="AU138" s="30">
        <f ca="1">IF(AU$5="",0,SUMIFS(Potoki!AU:AU,Potoki!$F:$F,$F138,Potoki!$G:$G,IF($G138="","",$G138)))</f>
        <v>499580</v>
      </c>
      <c r="AV138" s="30">
        <f ca="1">IF(AV$5="",0,SUMIFS(Potoki!AV:AV,Potoki!$F:$F,$F138,Potoki!$G:$G,IF($G138="","",$G138)))</f>
        <v>567900</v>
      </c>
      <c r="AW138" s="30">
        <f ca="1">IF(AW$5="",0,SUMIFS(Potoki!AW:AW,Potoki!$F:$F,$F138,Potoki!$G:$G,IF($G138="","",$G138)))</f>
        <v>636280</v>
      </c>
      <c r="AX138" s="30">
        <f ca="1">IF(AX$5="",0,SUMIFS(Potoki!AX:AX,Potoki!$F:$F,$F138,Potoki!$G:$G,IF($G138="","",$G138)))</f>
        <v>704680</v>
      </c>
      <c r="AY138" s="30">
        <f ca="1">IF(AY$5="",0,SUMIFS(Potoki!AY:AY,Potoki!$F:$F,$F138,Potoki!$G:$G,IF($G138="","",$G138)))</f>
        <v>773080</v>
      </c>
      <c r="AZ138" s="30">
        <f ca="1">IF(AZ$5="",0,SUMIFS(Potoki!AZ:AZ,Potoki!$F:$F,$F138,Potoki!$G:$G,IF($G138="","",$G138)))</f>
        <v>841480</v>
      </c>
      <c r="BA138" s="30">
        <f ca="1">IF(BA$5="",0,SUMIFS(Potoki!BA:BA,Potoki!$F:$F,$F138,Potoki!$G:$G,IF($G138="","",$G138)))</f>
        <v>909880</v>
      </c>
      <c r="BB138" s="30">
        <f ca="1">IF(BB$5="",0,SUMIFS(Potoki!BB:BB,Potoki!$F:$F,$F138,Potoki!$G:$G,IF($G138="","",$G138)))</f>
        <v>978280</v>
      </c>
      <c r="BC138" s="30">
        <f ca="1">IF(BC$5="",0,SUMIFS(Potoki!BC:BC,Potoki!$F:$F,$F138,Potoki!$G:$G,IF($G138="","",$G138)))</f>
        <v>1046680</v>
      </c>
      <c r="BD138" s="30">
        <f ca="1">IF(BD$5="",0,SUMIFS(Potoki!BD:BD,Potoki!$F:$F,$F138,Potoki!$G:$G,IF($G138="","",$G138)))</f>
        <v>1111080</v>
      </c>
      <c r="BE138" s="30">
        <f ca="1">IF(BE$5="",0,SUMIFS(Potoki!BE:BE,Potoki!$F:$F,$F138,Potoki!$G:$G,IF($G138="","",$G138)))</f>
        <v>1163480</v>
      </c>
      <c r="BF138" s="30">
        <f ca="1">IF(BF$5="",0,SUMIFS(Potoki!BF:BF,Potoki!$F:$F,$F138,Potoki!$G:$G,IF($G138="","",$G138)))</f>
        <v>1203080</v>
      </c>
      <c r="BG138" s="30">
        <f ca="1">IF(BG$5="",0,SUMIFS(Potoki!BG:BG,Potoki!$F:$F,$F138,Potoki!$G:$G,IF($G138="","",$G138)))</f>
        <v>1229380</v>
      </c>
      <c r="BH138" s="30">
        <f ca="1">IF(BH$5="",0,SUMIFS(Potoki!BH:BH,Potoki!$F:$F,$F138,Potoki!$G:$G,IF($G138="","",$G138)))</f>
        <v>1244080</v>
      </c>
      <c r="BI138" s="30">
        <f ca="1">IF(BI$5="",0,SUMIFS(Potoki!BI:BI,Potoki!$F:$F,$F138,Potoki!$G:$G,IF($G138="","",$G138)))</f>
        <v>1251940</v>
      </c>
      <c r="BJ138" s="30">
        <f ca="1">IF(BJ$5="",0,SUMIFS(Potoki!BJ:BJ,Potoki!$F:$F,$F138,Potoki!$G:$G,IF($G138="","",$G138)))</f>
        <v>1255800</v>
      </c>
      <c r="BK138" s="30">
        <f ca="1">IF(BK$5="",0,SUMIFS(Potoki!BK:BK,Potoki!$F:$F,$F138,Potoki!$G:$G,IF($G138="","",$G138)))</f>
        <v>1257580</v>
      </c>
      <c r="BL138" s="30">
        <f ca="1">IF(BL$5="",0,SUMIFS(Potoki!BL:BL,Potoki!$F:$F,$F138,Potoki!$G:$G,IF($G138="","",$G138)))</f>
        <v>1258260</v>
      </c>
      <c r="BM138" s="30">
        <f ca="1">IF(BM$5="",0,SUMIFS(Potoki!BM:BM,Potoki!$F:$F,$F138,Potoki!$G:$G,IF($G138="","",$G138)))</f>
        <v>1258460</v>
      </c>
      <c r="BN138" s="30">
        <f ca="1">IF(BN$5="",0,SUMIFS(Potoki!BN:BN,Potoki!$F:$F,$F138,Potoki!$G:$G,IF($G138="","",$G138)))</f>
        <v>1258540</v>
      </c>
      <c r="BO138" s="30">
        <f ca="1">IF(BO$5="",0,SUMIFS(Potoki!BO:BO,Potoki!$F:$F,$F138,Potoki!$G:$G,IF($G138="","",$G138)))</f>
        <v>1258560.0000000002</v>
      </c>
      <c r="BP138" s="30">
        <f ca="1">IF(BP$5="",0,SUMIFS(Potoki!BP:BP,Potoki!$F:$F,$F138,Potoki!$G:$G,IF($G138="","",$G138)))</f>
        <v>1258560.0000000002</v>
      </c>
      <c r="BQ138" s="30">
        <f ca="1">IF(BQ$5="",0,SUMIFS(Potoki!BQ:BQ,Potoki!$F:$F,$F138,Potoki!$G:$G,IF($G138="","",$G138)))</f>
        <v>1258560.0000000002</v>
      </c>
      <c r="BR138" s="30">
        <f ca="1">IF(BR$5="",0,SUMIFS(Potoki!BR:BR,Potoki!$F:$F,$F138,Potoki!$G:$G,IF($G138="","",$G138)))</f>
        <v>1258560.0000000002</v>
      </c>
      <c r="BS138" s="30">
        <f ca="1">IF(BS$5="",0,SUMIFS(Potoki!BS:BS,Potoki!$F:$F,$F138,Potoki!$G:$G,IF($G138="","",$G138)))</f>
        <v>1258560.0000000002</v>
      </c>
      <c r="BT138" s="30">
        <f ca="1">IF(BT$5="",0,SUMIFS(Potoki!BT:BT,Potoki!$F:$F,$F138,Potoki!$G:$G,IF($G138="","",$G138)))</f>
        <v>1258560.0000000002</v>
      </c>
      <c r="BU138" s="30">
        <f ca="1">IF(BU$5="",0,SUMIFS(Potoki!BU:BU,Potoki!$F:$F,$F138,Potoki!$G:$G,IF($G138="","",$G138)))</f>
        <v>1258560.0000000002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207"/>
        <v>Поступление в пр-во ГП</v>
      </c>
      <c r="G139" s="27" t="str">
        <f>BP!$F$26</f>
        <v>ФОТ првПерс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19425730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1000</v>
      </c>
      <c r="AH139" s="30">
        <f ca="1">IF(AH$5="",0,SUMIFS(Potoki!AH:AH,Potoki!$F:$F,$F139,Potoki!$G:$G,IF($G139="","",$G139)))</f>
        <v>4000</v>
      </c>
      <c r="AI139" s="30">
        <f ca="1">IF(AI$5="",0,SUMIFS(Potoki!AI:AI,Potoki!$F:$F,$F139,Potoki!$G:$G,IF($G139="","",$G139)))</f>
        <v>7200</v>
      </c>
      <c r="AJ139" s="30">
        <f ca="1">IF(AJ$5="",0,SUMIFS(Potoki!AJ:AJ,Potoki!$F:$F,$F139,Potoki!$G:$G,IF($G139="","",$G139)))</f>
        <v>10525</v>
      </c>
      <c r="AK139" s="30">
        <f ca="1">IF(AK$5="",0,SUMIFS(Potoki!AK:AK,Potoki!$F:$F,$F139,Potoki!$G:$G,IF($G139="","",$G139)))</f>
        <v>13425</v>
      </c>
      <c r="AL139" s="30">
        <f ca="1">IF(AL$5="",0,SUMIFS(Potoki!AL:AL,Potoki!$F:$F,$F139,Potoki!$G:$G,IF($G139="","",$G139)))</f>
        <v>17635.000000000004</v>
      </c>
      <c r="AM139" s="30">
        <f ca="1">IF(AM$5="",0,SUMIFS(Potoki!AM:AM,Potoki!$F:$F,$F139,Potoki!$G:$G,IF($G139="","",$G139)))</f>
        <v>28635.000000000004</v>
      </c>
      <c r="AN139" s="30">
        <f ca="1">IF(AN$5="",0,SUMIFS(Potoki!AN:AN,Potoki!$F:$F,$F139,Potoki!$G:$G,IF($G139="","",$G139)))</f>
        <v>47155</v>
      </c>
      <c r="AO139" s="30">
        <f ca="1">IF(AO$5="",0,SUMIFS(Potoki!AO:AO,Potoki!$F:$F,$F139,Potoki!$G:$G,IF($G139="","",$G139)))</f>
        <v>73742.5</v>
      </c>
      <c r="AP139" s="30">
        <f ca="1">IF(AP$5="",0,SUMIFS(Potoki!AP:AP,Potoki!$F:$F,$F139,Potoki!$G:$G,IF($G139="","",$G139)))</f>
        <v>107425</v>
      </c>
      <c r="AQ139" s="30">
        <f ca="1">IF(AQ$5="",0,SUMIFS(Potoki!AQ:AQ,Potoki!$F:$F,$F139,Potoki!$G:$G,IF($G139="","",$G139)))</f>
        <v>145292.5</v>
      </c>
      <c r="AR139" s="30">
        <f ca="1">IF(AR$5="",0,SUMIFS(Potoki!AR:AR,Potoki!$F:$F,$F139,Potoki!$G:$G,IF($G139="","",$G139)))</f>
        <v>185645</v>
      </c>
      <c r="AS139" s="30">
        <f ca="1">IF(AS$5="",0,SUMIFS(Potoki!AS:AS,Potoki!$F:$F,$F139,Potoki!$G:$G,IF($G139="","",$G139)))</f>
        <v>227287.5</v>
      </c>
      <c r="AT139" s="30">
        <f ca="1">IF(AT$5="",0,SUMIFS(Potoki!AT:AT,Potoki!$F:$F,$F139,Potoki!$G:$G,IF($G139="","",$G139)))</f>
        <v>269612.5</v>
      </c>
      <c r="AU139" s="30">
        <f ca="1">IF(AU$5="",0,SUMIFS(Potoki!AU:AU,Potoki!$F:$F,$F139,Potoki!$G:$G,IF($G139="","",$G139)))</f>
        <v>312237.5</v>
      </c>
      <c r="AV139" s="30">
        <f ca="1">IF(AV$5="",0,SUMIFS(Potoki!AV:AV,Potoki!$F:$F,$F139,Potoki!$G:$G,IF($G139="","",$G139)))</f>
        <v>354937.5</v>
      </c>
      <c r="AW139" s="30">
        <f ca="1">IF(AW$5="",0,SUMIFS(Potoki!AW:AW,Potoki!$F:$F,$F139,Potoki!$G:$G,IF($G139="","",$G139)))</f>
        <v>397675</v>
      </c>
      <c r="AX139" s="30">
        <f ca="1">IF(AX$5="",0,SUMIFS(Potoki!AX:AX,Potoki!$F:$F,$F139,Potoki!$G:$G,IF($G139="","",$G139)))</f>
        <v>440425</v>
      </c>
      <c r="AY139" s="30">
        <f ca="1">IF(AY$5="",0,SUMIFS(Potoki!AY:AY,Potoki!$F:$F,$F139,Potoki!$G:$G,IF($G139="","",$G139)))</f>
        <v>483175</v>
      </c>
      <c r="AZ139" s="30">
        <f ca="1">IF(AZ$5="",0,SUMIFS(Potoki!AZ:AZ,Potoki!$F:$F,$F139,Potoki!$G:$G,IF($G139="","",$G139)))</f>
        <v>525925</v>
      </c>
      <c r="BA139" s="30">
        <f ca="1">IF(BA$5="",0,SUMIFS(Potoki!BA:BA,Potoki!$F:$F,$F139,Potoki!$G:$G,IF($G139="","",$G139)))</f>
        <v>568675</v>
      </c>
      <c r="BB139" s="30">
        <f ca="1">IF(BB$5="",0,SUMIFS(Potoki!BB:BB,Potoki!$F:$F,$F139,Potoki!$G:$G,IF($G139="","",$G139)))</f>
        <v>611425</v>
      </c>
      <c r="BC139" s="30">
        <f ca="1">IF(BC$5="",0,SUMIFS(Potoki!BC:BC,Potoki!$F:$F,$F139,Potoki!$G:$G,IF($G139="","",$G139)))</f>
        <v>654175</v>
      </c>
      <c r="BD139" s="30">
        <f ca="1">IF(BD$5="",0,SUMIFS(Potoki!BD:BD,Potoki!$F:$F,$F139,Potoki!$G:$G,IF($G139="","",$G139)))</f>
        <v>694425</v>
      </c>
      <c r="BE139" s="30">
        <f ca="1">IF(BE$5="",0,SUMIFS(Potoki!BE:BE,Potoki!$F:$F,$F139,Potoki!$G:$G,IF($G139="","",$G139)))</f>
        <v>727175</v>
      </c>
      <c r="BF139" s="30">
        <f ca="1">IF(BF$5="",0,SUMIFS(Potoki!BF:BF,Potoki!$F:$F,$F139,Potoki!$G:$G,IF($G139="","",$G139)))</f>
        <v>751925</v>
      </c>
      <c r="BG139" s="30">
        <f ca="1">IF(BG$5="",0,SUMIFS(Potoki!BG:BG,Potoki!$F:$F,$F139,Potoki!$G:$G,IF($G139="","",$G139)))</f>
        <v>768362.5</v>
      </c>
      <c r="BH139" s="30">
        <f ca="1">IF(BH$5="",0,SUMIFS(Potoki!BH:BH,Potoki!$F:$F,$F139,Potoki!$G:$G,IF($G139="","",$G139)))</f>
        <v>777550</v>
      </c>
      <c r="BI139" s="30">
        <f ca="1">IF(BI$5="",0,SUMIFS(Potoki!BI:BI,Potoki!$F:$F,$F139,Potoki!$G:$G,IF($G139="","",$G139)))</f>
        <v>782462.5</v>
      </c>
      <c r="BJ139" s="30">
        <f ca="1">IF(BJ$5="",0,SUMIFS(Potoki!BJ:BJ,Potoki!$F:$F,$F139,Potoki!$G:$G,IF($G139="","",$G139)))</f>
        <v>784875</v>
      </c>
      <c r="BK139" s="30">
        <f ca="1">IF(BK$5="",0,SUMIFS(Potoki!BK:BK,Potoki!$F:$F,$F139,Potoki!$G:$G,IF($G139="","",$G139)))</f>
        <v>785987.5</v>
      </c>
      <c r="BL139" s="30">
        <f ca="1">IF(BL$5="",0,SUMIFS(Potoki!BL:BL,Potoki!$F:$F,$F139,Potoki!$G:$G,IF($G139="","",$G139)))</f>
        <v>786412.5</v>
      </c>
      <c r="BM139" s="30">
        <f ca="1">IF(BM$5="",0,SUMIFS(Potoki!BM:BM,Potoki!$F:$F,$F139,Potoki!$G:$G,IF($G139="","",$G139)))</f>
        <v>786537.5</v>
      </c>
      <c r="BN139" s="30">
        <f ca="1">IF(BN$5="",0,SUMIFS(Potoki!BN:BN,Potoki!$F:$F,$F139,Potoki!$G:$G,IF($G139="","",$G139)))</f>
        <v>786587.5</v>
      </c>
      <c r="BO139" s="30">
        <f ca="1">IF(BO$5="",0,SUMIFS(Potoki!BO:BO,Potoki!$F:$F,$F139,Potoki!$G:$G,IF($G139="","",$G139)))</f>
        <v>786600.00000000012</v>
      </c>
      <c r="BP139" s="30">
        <f ca="1">IF(BP$5="",0,SUMIFS(Potoki!BP:BP,Potoki!$F:$F,$F139,Potoki!$G:$G,IF($G139="","",$G139)))</f>
        <v>786600.00000000012</v>
      </c>
      <c r="BQ139" s="30">
        <f ca="1">IF(BQ$5="",0,SUMIFS(Potoki!BQ:BQ,Potoki!$F:$F,$F139,Potoki!$G:$G,IF($G139="","",$G139)))</f>
        <v>786600.00000000012</v>
      </c>
      <c r="BR139" s="30">
        <f ca="1">IF(BR$5="",0,SUMIFS(Potoki!BR:BR,Potoki!$F:$F,$F139,Potoki!$G:$G,IF($G139="","",$G139)))</f>
        <v>786600.00000000012</v>
      </c>
      <c r="BS139" s="30">
        <f ca="1">IF(BS$5="",0,SUMIFS(Potoki!BS:BS,Potoki!$F:$F,$F139,Potoki!$G:$G,IF($G139="","",$G139)))</f>
        <v>786600.00000000012</v>
      </c>
      <c r="BT139" s="30">
        <f ca="1">IF(BT$5="",0,SUMIFS(Potoki!BT:BT,Potoki!$F:$F,$F139,Potoki!$G:$G,IF($G139="","",$G139)))</f>
        <v>786600.00000000012</v>
      </c>
      <c r="BU139" s="30">
        <f ca="1">IF(BU$5="",0,SUMIFS(Potoki!BU:BU,Potoki!$F:$F,$F139,Potoki!$G:$G,IF($G139="","",$G139)))</f>
        <v>786600.00000000012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207"/>
        <v>Поступление в пр-во ГП</v>
      </c>
      <c r="G140" s="27" t="str">
        <f>BP!$F$27</f>
        <v>ФОТ упак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9712865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500</v>
      </c>
      <c r="AH140" s="30">
        <f ca="1">IF(AH$5="",0,SUMIFS(Potoki!AH:AH,Potoki!$F:$F,$F140,Potoki!$G:$G,IF($G140="","",$G140)))</f>
        <v>2000</v>
      </c>
      <c r="AI140" s="30">
        <f ca="1">IF(AI$5="",0,SUMIFS(Potoki!AI:AI,Potoki!$F:$F,$F140,Potoki!$G:$G,IF($G140="","",$G140)))</f>
        <v>3600</v>
      </c>
      <c r="AJ140" s="30">
        <f ca="1">IF(AJ$5="",0,SUMIFS(Potoki!AJ:AJ,Potoki!$F:$F,$F140,Potoki!$G:$G,IF($G140="","",$G140)))</f>
        <v>5262.5</v>
      </c>
      <c r="AK140" s="30">
        <f ca="1">IF(AK$5="",0,SUMIFS(Potoki!AK:AK,Potoki!$F:$F,$F140,Potoki!$G:$G,IF($G140="","",$G140)))</f>
        <v>6712.5</v>
      </c>
      <c r="AL140" s="30">
        <f ca="1">IF(AL$5="",0,SUMIFS(Potoki!AL:AL,Potoki!$F:$F,$F140,Potoki!$G:$G,IF($G140="","",$G140)))</f>
        <v>8817.5000000000018</v>
      </c>
      <c r="AM140" s="30">
        <f ca="1">IF(AM$5="",0,SUMIFS(Potoki!AM:AM,Potoki!$F:$F,$F140,Potoki!$G:$G,IF($G140="","",$G140)))</f>
        <v>14317.500000000002</v>
      </c>
      <c r="AN140" s="30">
        <f ca="1">IF(AN$5="",0,SUMIFS(Potoki!AN:AN,Potoki!$F:$F,$F140,Potoki!$G:$G,IF($G140="","",$G140)))</f>
        <v>23577.5</v>
      </c>
      <c r="AO140" s="30">
        <f ca="1">IF(AO$5="",0,SUMIFS(Potoki!AO:AO,Potoki!$F:$F,$F140,Potoki!$G:$G,IF($G140="","",$G140)))</f>
        <v>36871.25</v>
      </c>
      <c r="AP140" s="30">
        <f ca="1">IF(AP$5="",0,SUMIFS(Potoki!AP:AP,Potoki!$F:$F,$F140,Potoki!$G:$G,IF($G140="","",$G140)))</f>
        <v>53712.5</v>
      </c>
      <c r="AQ140" s="30">
        <f ca="1">IF(AQ$5="",0,SUMIFS(Potoki!AQ:AQ,Potoki!$F:$F,$F140,Potoki!$G:$G,IF($G140="","",$G140)))</f>
        <v>72646.25</v>
      </c>
      <c r="AR140" s="30">
        <f ca="1">IF(AR$5="",0,SUMIFS(Potoki!AR:AR,Potoki!$F:$F,$F140,Potoki!$G:$G,IF($G140="","",$G140)))</f>
        <v>92822.5</v>
      </c>
      <c r="AS140" s="30">
        <f ca="1">IF(AS$5="",0,SUMIFS(Potoki!AS:AS,Potoki!$F:$F,$F140,Potoki!$G:$G,IF($G140="","",$G140)))</f>
        <v>113643.75</v>
      </c>
      <c r="AT140" s="30">
        <f ca="1">IF(AT$5="",0,SUMIFS(Potoki!AT:AT,Potoki!$F:$F,$F140,Potoki!$G:$G,IF($G140="","",$G140)))</f>
        <v>134806.25</v>
      </c>
      <c r="AU140" s="30">
        <f ca="1">IF(AU$5="",0,SUMIFS(Potoki!AU:AU,Potoki!$F:$F,$F140,Potoki!$G:$G,IF($G140="","",$G140)))</f>
        <v>156118.75</v>
      </c>
      <c r="AV140" s="30">
        <f ca="1">IF(AV$5="",0,SUMIFS(Potoki!AV:AV,Potoki!$F:$F,$F140,Potoki!$G:$G,IF($G140="","",$G140)))</f>
        <v>177468.75</v>
      </c>
      <c r="AW140" s="30">
        <f ca="1">IF(AW$5="",0,SUMIFS(Potoki!AW:AW,Potoki!$F:$F,$F140,Potoki!$G:$G,IF($G140="","",$G140)))</f>
        <v>198837.5</v>
      </c>
      <c r="AX140" s="30">
        <f ca="1">IF(AX$5="",0,SUMIFS(Potoki!AX:AX,Potoki!$F:$F,$F140,Potoki!$G:$G,IF($G140="","",$G140)))</f>
        <v>220212.5</v>
      </c>
      <c r="AY140" s="30">
        <f ca="1">IF(AY$5="",0,SUMIFS(Potoki!AY:AY,Potoki!$F:$F,$F140,Potoki!$G:$G,IF($G140="","",$G140)))</f>
        <v>241587.5</v>
      </c>
      <c r="AZ140" s="30">
        <f ca="1">IF(AZ$5="",0,SUMIFS(Potoki!AZ:AZ,Potoki!$F:$F,$F140,Potoki!$G:$G,IF($G140="","",$G140)))</f>
        <v>262962.5</v>
      </c>
      <c r="BA140" s="30">
        <f ca="1">IF(BA$5="",0,SUMIFS(Potoki!BA:BA,Potoki!$F:$F,$F140,Potoki!$G:$G,IF($G140="","",$G140)))</f>
        <v>284337.5</v>
      </c>
      <c r="BB140" s="30">
        <f ca="1">IF(BB$5="",0,SUMIFS(Potoki!BB:BB,Potoki!$F:$F,$F140,Potoki!$G:$G,IF($G140="","",$G140)))</f>
        <v>305712.5</v>
      </c>
      <c r="BC140" s="30">
        <f ca="1">IF(BC$5="",0,SUMIFS(Potoki!BC:BC,Potoki!$F:$F,$F140,Potoki!$G:$G,IF($G140="","",$G140)))</f>
        <v>327087.5</v>
      </c>
      <c r="BD140" s="30">
        <f ca="1">IF(BD$5="",0,SUMIFS(Potoki!BD:BD,Potoki!$F:$F,$F140,Potoki!$G:$G,IF($G140="","",$G140)))</f>
        <v>347212.5</v>
      </c>
      <c r="BE140" s="30">
        <f ca="1">IF(BE$5="",0,SUMIFS(Potoki!BE:BE,Potoki!$F:$F,$F140,Potoki!$G:$G,IF($G140="","",$G140)))</f>
        <v>363587.5</v>
      </c>
      <c r="BF140" s="30">
        <f ca="1">IF(BF$5="",0,SUMIFS(Potoki!BF:BF,Potoki!$F:$F,$F140,Potoki!$G:$G,IF($G140="","",$G140)))</f>
        <v>375962.5</v>
      </c>
      <c r="BG140" s="30">
        <f ca="1">IF(BG$5="",0,SUMIFS(Potoki!BG:BG,Potoki!$F:$F,$F140,Potoki!$G:$G,IF($G140="","",$G140)))</f>
        <v>384181.25</v>
      </c>
      <c r="BH140" s="30">
        <f ca="1">IF(BH$5="",0,SUMIFS(Potoki!BH:BH,Potoki!$F:$F,$F140,Potoki!$G:$G,IF($G140="","",$G140)))</f>
        <v>388775</v>
      </c>
      <c r="BI140" s="30">
        <f ca="1">IF(BI$5="",0,SUMIFS(Potoki!BI:BI,Potoki!$F:$F,$F140,Potoki!$G:$G,IF($G140="","",$G140)))</f>
        <v>391231.25</v>
      </c>
      <c r="BJ140" s="30">
        <f ca="1">IF(BJ$5="",0,SUMIFS(Potoki!BJ:BJ,Potoki!$F:$F,$F140,Potoki!$G:$G,IF($G140="","",$G140)))</f>
        <v>392437.5</v>
      </c>
      <c r="BK140" s="30">
        <f ca="1">IF(BK$5="",0,SUMIFS(Potoki!BK:BK,Potoki!$F:$F,$F140,Potoki!$G:$G,IF($G140="","",$G140)))</f>
        <v>392993.75</v>
      </c>
      <c r="BL140" s="30">
        <f ca="1">IF(BL$5="",0,SUMIFS(Potoki!BL:BL,Potoki!$F:$F,$F140,Potoki!$G:$G,IF($G140="","",$G140)))</f>
        <v>393206.25</v>
      </c>
      <c r="BM140" s="30">
        <f ca="1">IF(BM$5="",0,SUMIFS(Potoki!BM:BM,Potoki!$F:$F,$F140,Potoki!$G:$G,IF($G140="","",$G140)))</f>
        <v>393268.75</v>
      </c>
      <c r="BN140" s="30">
        <f ca="1">IF(BN$5="",0,SUMIFS(Potoki!BN:BN,Potoki!$F:$F,$F140,Potoki!$G:$G,IF($G140="","",$G140)))</f>
        <v>393293.75</v>
      </c>
      <c r="BO140" s="30">
        <f ca="1">IF(BO$5="",0,SUMIFS(Potoki!BO:BO,Potoki!$F:$F,$F140,Potoki!$G:$G,IF($G140="","",$G140)))</f>
        <v>393300.00000000006</v>
      </c>
      <c r="BP140" s="30">
        <f ca="1">IF(BP$5="",0,SUMIFS(Potoki!BP:BP,Potoki!$F:$F,$F140,Potoki!$G:$G,IF($G140="","",$G140)))</f>
        <v>393300.00000000006</v>
      </c>
      <c r="BQ140" s="30">
        <f ca="1">IF(BQ$5="",0,SUMIFS(Potoki!BQ:BQ,Potoki!$F:$F,$F140,Potoki!$G:$G,IF($G140="","",$G140)))</f>
        <v>393300.00000000006</v>
      </c>
      <c r="BR140" s="30">
        <f ca="1">IF(BR$5="",0,SUMIFS(Potoki!BR:BR,Potoki!$F:$F,$F140,Potoki!$G:$G,IF($G140="","",$G140)))</f>
        <v>393300.00000000006</v>
      </c>
      <c r="BS140" s="30">
        <f ca="1">IF(BS$5="",0,SUMIFS(Potoki!BS:BS,Potoki!$F:$F,$F140,Potoki!$G:$G,IF($G140="","",$G140)))</f>
        <v>393300.00000000006</v>
      </c>
      <c r="BT140" s="30">
        <f ca="1">IF(BT$5="",0,SUMIFS(Potoki!BT:BT,Potoki!$F:$F,$F140,Potoki!$G:$G,IF($G140="","",$G140)))</f>
        <v>393300.00000000006</v>
      </c>
      <c r="BU140" s="30">
        <f ca="1">IF(BU$5="",0,SUMIFS(Potoki!BU:BU,Potoki!$F:$F,$F140,Potoki!$G:$G,IF($G140="","",$G140)))</f>
        <v>393300.00000000006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9"/>
      <c r="C141" s="142"/>
      <c r="E141" s="24"/>
      <c r="F141" s="66" t="str">
        <f t="shared" si="207"/>
        <v>Поступление в пр-во ГП</v>
      </c>
      <c r="G141" s="27" t="str">
        <f>BP!$F$28</f>
        <v>Соцсборы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8741578.5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450</v>
      </c>
      <c r="AH141" s="30">
        <f ca="1">IF(AH$5="",0,SUMIFS(Potoki!AH:AH,Potoki!$F:$F,$F141,Potoki!$G:$G,IF($G141="","",$G141)))</f>
        <v>1800</v>
      </c>
      <c r="AI141" s="30">
        <f ca="1">IF(AI$5="",0,SUMIFS(Potoki!AI:AI,Potoki!$F:$F,$F141,Potoki!$G:$G,IF($G141="","",$G141)))</f>
        <v>3240</v>
      </c>
      <c r="AJ141" s="30">
        <f ca="1">IF(AJ$5="",0,SUMIFS(Potoki!AJ:AJ,Potoki!$F:$F,$F141,Potoki!$G:$G,IF($G141="","",$G141)))</f>
        <v>4736.25</v>
      </c>
      <c r="AK141" s="30">
        <f ca="1">IF(AK$5="",0,SUMIFS(Potoki!AK:AK,Potoki!$F:$F,$F141,Potoki!$G:$G,IF($G141="","",$G141)))</f>
        <v>6041.25</v>
      </c>
      <c r="AL141" s="30">
        <f ca="1">IF(AL$5="",0,SUMIFS(Potoki!AL:AL,Potoki!$F:$F,$F141,Potoki!$G:$G,IF($G141="","",$G141)))</f>
        <v>7935.7500000000009</v>
      </c>
      <c r="AM141" s="30">
        <f ca="1">IF(AM$5="",0,SUMIFS(Potoki!AM:AM,Potoki!$F:$F,$F141,Potoki!$G:$G,IF($G141="","",$G141)))</f>
        <v>12885.750000000002</v>
      </c>
      <c r="AN141" s="30">
        <f ca="1">IF(AN$5="",0,SUMIFS(Potoki!AN:AN,Potoki!$F:$F,$F141,Potoki!$G:$G,IF($G141="","",$G141)))</f>
        <v>21219.75</v>
      </c>
      <c r="AO141" s="30">
        <f ca="1">IF(AO$5="",0,SUMIFS(Potoki!AO:AO,Potoki!$F:$F,$F141,Potoki!$G:$G,IF($G141="","",$G141)))</f>
        <v>33184.125</v>
      </c>
      <c r="AP141" s="30">
        <f ca="1">IF(AP$5="",0,SUMIFS(Potoki!AP:AP,Potoki!$F:$F,$F141,Potoki!$G:$G,IF($G141="","",$G141)))</f>
        <v>48341.25</v>
      </c>
      <c r="AQ141" s="30">
        <f ca="1">IF(AQ$5="",0,SUMIFS(Potoki!AQ:AQ,Potoki!$F:$F,$F141,Potoki!$G:$G,IF($G141="","",$G141)))</f>
        <v>65381.625</v>
      </c>
      <c r="AR141" s="30">
        <f ca="1">IF(AR$5="",0,SUMIFS(Potoki!AR:AR,Potoki!$F:$F,$F141,Potoki!$G:$G,IF($G141="","",$G141)))</f>
        <v>83540.25</v>
      </c>
      <c r="AS141" s="30">
        <f ca="1">IF(AS$5="",0,SUMIFS(Potoki!AS:AS,Potoki!$F:$F,$F141,Potoki!$G:$G,IF($G141="","",$G141)))</f>
        <v>102279.375</v>
      </c>
      <c r="AT141" s="30">
        <f ca="1">IF(AT$5="",0,SUMIFS(Potoki!AT:AT,Potoki!$F:$F,$F141,Potoki!$G:$G,IF($G141="","",$G141)))</f>
        <v>121325.625</v>
      </c>
      <c r="AU141" s="30">
        <f ca="1">IF(AU$5="",0,SUMIFS(Potoki!AU:AU,Potoki!$F:$F,$F141,Potoki!$G:$G,IF($G141="","",$G141)))</f>
        <v>140506.875</v>
      </c>
      <c r="AV141" s="30">
        <f ca="1">IF(AV$5="",0,SUMIFS(Potoki!AV:AV,Potoki!$F:$F,$F141,Potoki!$G:$G,IF($G141="","",$G141)))</f>
        <v>159721.875</v>
      </c>
      <c r="AW141" s="30">
        <f ca="1">IF(AW$5="",0,SUMIFS(Potoki!AW:AW,Potoki!$F:$F,$F141,Potoki!$G:$G,IF($G141="","",$G141)))</f>
        <v>178953.75</v>
      </c>
      <c r="AX141" s="30">
        <f ca="1">IF(AX$5="",0,SUMIFS(Potoki!AX:AX,Potoki!$F:$F,$F141,Potoki!$G:$G,IF($G141="","",$G141)))</f>
        <v>198191.25</v>
      </c>
      <c r="AY141" s="30">
        <f ca="1">IF(AY$5="",0,SUMIFS(Potoki!AY:AY,Potoki!$F:$F,$F141,Potoki!$G:$G,IF($G141="","",$G141)))</f>
        <v>217428.75</v>
      </c>
      <c r="AZ141" s="30">
        <f ca="1">IF(AZ$5="",0,SUMIFS(Potoki!AZ:AZ,Potoki!$F:$F,$F141,Potoki!$G:$G,IF($G141="","",$G141)))</f>
        <v>236666.25</v>
      </c>
      <c r="BA141" s="30">
        <f ca="1">IF(BA$5="",0,SUMIFS(Potoki!BA:BA,Potoki!$F:$F,$F141,Potoki!$G:$G,IF($G141="","",$G141)))</f>
        <v>255903.75</v>
      </c>
      <c r="BB141" s="30">
        <f ca="1">IF(BB$5="",0,SUMIFS(Potoki!BB:BB,Potoki!$F:$F,$F141,Potoki!$G:$G,IF($G141="","",$G141)))</f>
        <v>275141.25</v>
      </c>
      <c r="BC141" s="30">
        <f ca="1">IF(BC$5="",0,SUMIFS(Potoki!BC:BC,Potoki!$F:$F,$F141,Potoki!$G:$G,IF($G141="","",$G141)))</f>
        <v>294378.75</v>
      </c>
      <c r="BD141" s="30">
        <f ca="1">IF(BD$5="",0,SUMIFS(Potoki!BD:BD,Potoki!$F:$F,$F141,Potoki!$G:$G,IF($G141="","",$G141)))</f>
        <v>312491.25</v>
      </c>
      <c r="BE141" s="30">
        <f ca="1">IF(BE$5="",0,SUMIFS(Potoki!BE:BE,Potoki!$F:$F,$F141,Potoki!$G:$G,IF($G141="","",$G141)))</f>
        <v>327228.75</v>
      </c>
      <c r="BF141" s="30">
        <f ca="1">IF(BF$5="",0,SUMIFS(Potoki!BF:BF,Potoki!$F:$F,$F141,Potoki!$G:$G,IF($G141="","",$G141)))</f>
        <v>338366.25</v>
      </c>
      <c r="BG141" s="30">
        <f ca="1">IF(BG$5="",0,SUMIFS(Potoki!BG:BG,Potoki!$F:$F,$F141,Potoki!$G:$G,IF($G141="","",$G141)))</f>
        <v>345763.125</v>
      </c>
      <c r="BH141" s="30">
        <f ca="1">IF(BH$5="",0,SUMIFS(Potoki!BH:BH,Potoki!$F:$F,$F141,Potoki!$G:$G,IF($G141="","",$G141)))</f>
        <v>349897.5</v>
      </c>
      <c r="BI141" s="30">
        <f ca="1">IF(BI$5="",0,SUMIFS(Potoki!BI:BI,Potoki!$F:$F,$F141,Potoki!$G:$G,IF($G141="","",$G141)))</f>
        <v>352108.125</v>
      </c>
      <c r="BJ141" s="30">
        <f ca="1">IF(BJ$5="",0,SUMIFS(Potoki!BJ:BJ,Potoki!$F:$F,$F141,Potoki!$G:$G,IF($G141="","",$G141)))</f>
        <v>353193.75</v>
      </c>
      <c r="BK141" s="30">
        <f ca="1">IF(BK$5="",0,SUMIFS(Potoki!BK:BK,Potoki!$F:$F,$F141,Potoki!$G:$G,IF($G141="","",$G141)))</f>
        <v>353694.375</v>
      </c>
      <c r="BL141" s="30">
        <f ca="1">IF(BL$5="",0,SUMIFS(Potoki!BL:BL,Potoki!$F:$F,$F141,Potoki!$G:$G,IF($G141="","",$G141)))</f>
        <v>353885.625</v>
      </c>
      <c r="BM141" s="30">
        <f ca="1">IF(BM$5="",0,SUMIFS(Potoki!BM:BM,Potoki!$F:$F,$F141,Potoki!$G:$G,IF($G141="","",$G141)))</f>
        <v>353941.875</v>
      </c>
      <c r="BN141" s="30">
        <f ca="1">IF(BN$5="",0,SUMIFS(Potoki!BN:BN,Potoki!$F:$F,$F141,Potoki!$G:$G,IF($G141="","",$G141)))</f>
        <v>353964.375</v>
      </c>
      <c r="BO141" s="30">
        <f ca="1">IF(BO$5="",0,SUMIFS(Potoki!BO:BO,Potoki!$F:$F,$F141,Potoki!$G:$G,IF($G141="","",$G141)))</f>
        <v>353970.00000000006</v>
      </c>
      <c r="BP141" s="30">
        <f ca="1">IF(BP$5="",0,SUMIFS(Potoki!BP:BP,Potoki!$F:$F,$F141,Potoki!$G:$G,IF($G141="","",$G141)))</f>
        <v>353970.00000000006</v>
      </c>
      <c r="BQ141" s="30">
        <f ca="1">IF(BQ$5="",0,SUMIFS(Potoki!BQ:BQ,Potoki!$F:$F,$F141,Potoki!$G:$G,IF($G141="","",$G141)))</f>
        <v>353970.00000000006</v>
      </c>
      <c r="BR141" s="30">
        <f ca="1">IF(BR$5="",0,SUMIFS(Potoki!BR:BR,Potoki!$F:$F,$F141,Potoki!$G:$G,IF($G141="","",$G141)))</f>
        <v>353970.00000000006</v>
      </c>
      <c r="BS141" s="30">
        <f ca="1">IF(BS$5="",0,SUMIFS(Potoki!BS:BS,Potoki!$F:$F,$F141,Potoki!$G:$G,IF($G141="","",$G141)))</f>
        <v>353970.00000000006</v>
      </c>
      <c r="BT141" s="30">
        <f ca="1">IF(BT$5="",0,SUMIFS(Potoki!BT:BT,Potoki!$F:$F,$F141,Potoki!$G:$G,IF($G141="","",$G141)))</f>
        <v>353970.00000000006</v>
      </c>
      <c r="BU141" s="30">
        <f ca="1">IF(BU$5="",0,SUMIFS(Potoki!BU:BU,Potoki!$F:$F,$F141,Potoki!$G:$G,IF($G141="","",$G141)))</f>
        <v>353970.00000000006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139"/>
      <c r="C142" s="142"/>
      <c r="E142" s="24"/>
      <c r="F142" s="66" t="str">
        <f t="shared" si="207"/>
        <v>Поступление в пр-во ГП</v>
      </c>
      <c r="G142" s="27" t="str">
        <f>BP!$F$29</f>
        <v>ЭлЭн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3574334.3199999989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184.00000000000003</v>
      </c>
      <c r="AH142" s="30">
        <f ca="1">IF(AH$5="",0,SUMIFS(Potoki!AH:AH,Potoki!$F:$F,$F142,Potoki!$G:$G,IF($G142="","",$G142)))</f>
        <v>736.00000000000011</v>
      </c>
      <c r="AI142" s="30">
        <f ca="1">IF(AI$5="",0,SUMIFS(Potoki!AI:AI,Potoki!$F:$F,$F142,Potoki!$G:$G,IF($G142="","",$G142)))</f>
        <v>1324.8000000000002</v>
      </c>
      <c r="AJ142" s="30">
        <f ca="1">IF(AJ$5="",0,SUMIFS(Potoki!AJ:AJ,Potoki!$F:$F,$F142,Potoki!$G:$G,IF($G142="","",$G142)))</f>
        <v>1936.6000000000001</v>
      </c>
      <c r="AK142" s="30">
        <f ca="1">IF(AK$5="",0,SUMIFS(Potoki!AK:AK,Potoki!$F:$F,$F142,Potoki!$G:$G,IF($G142="","",$G142)))</f>
        <v>2470.2000000000003</v>
      </c>
      <c r="AL142" s="30">
        <f ca="1">IF(AL$5="",0,SUMIFS(Potoki!AL:AL,Potoki!$F:$F,$F142,Potoki!$G:$G,IF($G142="","",$G142)))</f>
        <v>3244.8400000000006</v>
      </c>
      <c r="AM142" s="30">
        <f ca="1">IF(AM$5="",0,SUMIFS(Potoki!AM:AM,Potoki!$F:$F,$F142,Potoki!$G:$G,IF($G142="","",$G142)))</f>
        <v>5268.8400000000011</v>
      </c>
      <c r="AN142" s="30">
        <f ca="1">IF(AN$5="",0,SUMIFS(Potoki!AN:AN,Potoki!$F:$F,$F142,Potoki!$G:$G,IF($G142="","",$G142)))</f>
        <v>8676.52</v>
      </c>
      <c r="AO142" s="30">
        <f ca="1">IF(AO$5="",0,SUMIFS(Potoki!AO:AO,Potoki!$F:$F,$F142,Potoki!$G:$G,IF($G142="","",$G142)))</f>
        <v>13568.62</v>
      </c>
      <c r="AP142" s="30">
        <f ca="1">IF(AP$5="",0,SUMIFS(Potoki!AP:AP,Potoki!$F:$F,$F142,Potoki!$G:$G,IF($G142="","",$G142)))</f>
        <v>19766.2</v>
      </c>
      <c r="AQ142" s="30">
        <f ca="1">IF(AQ$5="",0,SUMIFS(Potoki!AQ:AQ,Potoki!$F:$F,$F142,Potoki!$G:$G,IF($G142="","",$G142)))</f>
        <v>26733.820000000003</v>
      </c>
      <c r="AR142" s="30">
        <f ca="1">IF(AR$5="",0,SUMIFS(Potoki!AR:AR,Potoki!$F:$F,$F142,Potoki!$G:$G,IF($G142="","",$G142)))</f>
        <v>34158.680000000008</v>
      </c>
      <c r="AS142" s="30">
        <f ca="1">IF(AS$5="",0,SUMIFS(Potoki!AS:AS,Potoki!$F:$F,$F142,Potoki!$G:$G,IF($G142="","",$G142)))</f>
        <v>41820.9</v>
      </c>
      <c r="AT142" s="30">
        <f ca="1">IF(AT$5="",0,SUMIFS(Potoki!AT:AT,Potoki!$F:$F,$F142,Potoki!$G:$G,IF($G142="","",$G142)))</f>
        <v>49608.700000000004</v>
      </c>
      <c r="AU142" s="30">
        <f ca="1">IF(AU$5="",0,SUMIFS(Potoki!AU:AU,Potoki!$F:$F,$F142,Potoki!$G:$G,IF($G142="","",$G142)))</f>
        <v>57451.700000000004</v>
      </c>
      <c r="AV142" s="30">
        <f ca="1">IF(AV$5="",0,SUMIFS(Potoki!AV:AV,Potoki!$F:$F,$F142,Potoki!$G:$G,IF($G142="","",$G142)))</f>
        <v>65308.500000000007</v>
      </c>
      <c r="AW142" s="30">
        <f ca="1">IF(AW$5="",0,SUMIFS(Potoki!AW:AW,Potoki!$F:$F,$F142,Potoki!$G:$G,IF($G142="","",$G142)))</f>
        <v>73172.200000000012</v>
      </c>
      <c r="AX142" s="30">
        <f ca="1">IF(AX$5="",0,SUMIFS(Potoki!AX:AX,Potoki!$F:$F,$F142,Potoki!$G:$G,IF($G142="","",$G142)))</f>
        <v>81038.200000000012</v>
      </c>
      <c r="AY142" s="30">
        <f ca="1">IF(AY$5="",0,SUMIFS(Potoki!AY:AY,Potoki!$F:$F,$F142,Potoki!$G:$G,IF($G142="","",$G142)))</f>
        <v>88904.200000000012</v>
      </c>
      <c r="AZ142" s="30">
        <f ca="1">IF(AZ$5="",0,SUMIFS(Potoki!AZ:AZ,Potoki!$F:$F,$F142,Potoki!$G:$G,IF($G142="","",$G142)))</f>
        <v>96770.200000000012</v>
      </c>
      <c r="BA142" s="30">
        <f ca="1">IF(BA$5="",0,SUMIFS(Potoki!BA:BA,Potoki!$F:$F,$F142,Potoki!$G:$G,IF($G142="","",$G142)))</f>
        <v>104636.20000000001</v>
      </c>
      <c r="BB142" s="30">
        <f ca="1">IF(BB$5="",0,SUMIFS(Potoki!BB:BB,Potoki!$F:$F,$F142,Potoki!$G:$G,IF($G142="","",$G142)))</f>
        <v>112502.20000000001</v>
      </c>
      <c r="BC142" s="30">
        <f ca="1">IF(BC$5="",0,SUMIFS(Potoki!BC:BC,Potoki!$F:$F,$F142,Potoki!$G:$G,IF($G142="","",$G142)))</f>
        <v>120368.20000000001</v>
      </c>
      <c r="BD142" s="30">
        <f ca="1">IF(BD$5="",0,SUMIFS(Potoki!BD:BD,Potoki!$F:$F,$F142,Potoki!$G:$G,IF($G142="","",$G142)))</f>
        <v>127774.20000000001</v>
      </c>
      <c r="BE142" s="30">
        <f ca="1">IF(BE$5="",0,SUMIFS(Potoki!BE:BE,Potoki!$F:$F,$F142,Potoki!$G:$G,IF($G142="","",$G142)))</f>
        <v>133800.20000000001</v>
      </c>
      <c r="BF142" s="30">
        <f ca="1">IF(BF$5="",0,SUMIFS(Potoki!BF:BF,Potoki!$F:$F,$F142,Potoki!$G:$G,IF($G142="","",$G142)))</f>
        <v>138354.20000000001</v>
      </c>
      <c r="BG142" s="30">
        <f ca="1">IF(BG$5="",0,SUMIFS(Potoki!BG:BG,Potoki!$F:$F,$F142,Potoki!$G:$G,IF($G142="","",$G142)))</f>
        <v>141378.70000000001</v>
      </c>
      <c r="BH142" s="30">
        <f ca="1">IF(BH$5="",0,SUMIFS(Potoki!BH:BH,Potoki!$F:$F,$F142,Potoki!$G:$G,IF($G142="","",$G142)))</f>
        <v>143069.20000000001</v>
      </c>
      <c r="BI142" s="30">
        <f ca="1">IF(BI$5="",0,SUMIFS(Potoki!BI:BI,Potoki!$F:$F,$F142,Potoki!$G:$G,IF($G142="","",$G142)))</f>
        <v>143973.1</v>
      </c>
      <c r="BJ142" s="30">
        <f ca="1">IF(BJ$5="",0,SUMIFS(Potoki!BJ:BJ,Potoki!$F:$F,$F142,Potoki!$G:$G,IF($G142="","",$G142)))</f>
        <v>144417.00000000003</v>
      </c>
      <c r="BK142" s="30">
        <f ca="1">IF(BK$5="",0,SUMIFS(Potoki!BK:BK,Potoki!$F:$F,$F142,Potoki!$G:$G,IF($G142="","",$G142)))</f>
        <v>144621.70000000001</v>
      </c>
      <c r="BL142" s="30">
        <f ca="1">IF(BL$5="",0,SUMIFS(Potoki!BL:BL,Potoki!$F:$F,$F142,Potoki!$G:$G,IF($G142="","",$G142)))</f>
        <v>144699.90000000002</v>
      </c>
      <c r="BM142" s="30">
        <f ca="1">IF(BM$5="",0,SUMIFS(Potoki!BM:BM,Potoki!$F:$F,$F142,Potoki!$G:$G,IF($G142="","",$G142)))</f>
        <v>144722.90000000002</v>
      </c>
      <c r="BN142" s="30">
        <f ca="1">IF(BN$5="",0,SUMIFS(Potoki!BN:BN,Potoki!$F:$F,$F142,Potoki!$G:$G,IF($G142="","",$G142)))</f>
        <v>144732.1</v>
      </c>
      <c r="BO142" s="30">
        <f ca="1">IF(BO$5="",0,SUMIFS(Potoki!BO:BO,Potoki!$F:$F,$F142,Potoki!$G:$G,IF($G142="","",$G142)))</f>
        <v>144734.40000000002</v>
      </c>
      <c r="BP142" s="30">
        <f ca="1">IF(BP$5="",0,SUMIFS(Potoki!BP:BP,Potoki!$F:$F,$F142,Potoki!$G:$G,IF($G142="","",$G142)))</f>
        <v>144734.40000000002</v>
      </c>
      <c r="BQ142" s="30">
        <f ca="1">IF(BQ$5="",0,SUMIFS(Potoki!BQ:BQ,Potoki!$F:$F,$F142,Potoki!$G:$G,IF($G142="","",$G142)))</f>
        <v>144734.40000000002</v>
      </c>
      <c r="BR142" s="30">
        <f ca="1">IF(BR$5="",0,SUMIFS(Potoki!BR:BR,Potoki!$F:$F,$F142,Potoki!$G:$G,IF($G142="","",$G142)))</f>
        <v>144734.40000000002</v>
      </c>
      <c r="BS142" s="30">
        <f ca="1">IF(BS$5="",0,SUMIFS(Potoki!BS:BS,Potoki!$F:$F,$F142,Potoki!$G:$G,IF($G142="","",$G142)))</f>
        <v>144734.40000000002</v>
      </c>
      <c r="BT142" s="30">
        <f ca="1">IF(BT$5="",0,SUMIFS(Potoki!BT:BT,Potoki!$F:$F,$F142,Potoki!$G:$G,IF($G142="","",$G142)))</f>
        <v>144734.40000000002</v>
      </c>
      <c r="BU142" s="30">
        <f ca="1">IF(BU$5="",0,SUMIFS(Potoki!BU:BU,Potoki!$F:$F,$F142,Potoki!$G:$G,IF($G142="","",$G142)))</f>
        <v>144734.40000000002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" customFormat="1" ht="12" x14ac:dyDescent="0.25">
      <c r="A143" s="11">
        <f>ROW()</f>
        <v>143</v>
      </c>
      <c r="B143" s="140"/>
      <c r="C143" s="142"/>
      <c r="E143" s="23" t="str">
        <f>Lists!$N$9</f>
        <v>пустая строка</v>
      </c>
      <c r="P143" s="3"/>
      <c r="R143" s="23"/>
      <c r="S143" s="3"/>
      <c r="V143" s="74">
        <f ca="1">W133-SUMIFS(Potoki!$W:$W,Potoki!$F:$F,F133,Potoki!$G:$G,"")</f>
        <v>0</v>
      </c>
      <c r="W143" s="5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</row>
    <row r="144" spans="1:98" s="13" customFormat="1" x14ac:dyDescent="0.3">
      <c r="A144" s="12">
        <f>ROW()</f>
        <v>144</v>
      </c>
      <c r="B144" s="138"/>
      <c r="C144" s="142"/>
      <c r="E144" s="92"/>
      <c r="F144" s="13" t="str">
        <f>BP!$F$163</f>
        <v>Поступление ГП на склад ГП</v>
      </c>
      <c r="M144" s="4" t="str">
        <f>Lists!$R$8</f>
        <v>руб.</v>
      </c>
      <c r="P144" s="10"/>
      <c r="R144" s="92"/>
      <c r="S144" s="10"/>
      <c r="V144" s="80">
        <f ca="1">W144-SUM(W145:W154)</f>
        <v>0</v>
      </c>
      <c r="W144" s="10">
        <f ca="1">SUM(INDIRECT(ADDRESS(ROW(),SUMIFS($1:$1,$5:$5,1))):INDIRECT(ADDRESS(ROW(),SUMIFS($1:$1,$5:$5,MAX($5:$5)))))</f>
        <v>390937112.61999983</v>
      </c>
      <c r="Z144" s="10">
        <f ca="1">IF(Z$5="",0,SUM(Z145:Z154))</f>
        <v>0</v>
      </c>
      <c r="AA144" s="10">
        <f t="shared" ref="AA144:CL144" ca="1" si="208">IF(AA$5="",0,SUM(AA145:AA154))</f>
        <v>0</v>
      </c>
      <c r="AB144" s="10">
        <f t="shared" ca="1" si="208"/>
        <v>0</v>
      </c>
      <c r="AC144" s="10">
        <f t="shared" ca="1" si="208"/>
        <v>0</v>
      </c>
      <c r="AD144" s="10">
        <f t="shared" ca="1" si="208"/>
        <v>0</v>
      </c>
      <c r="AE144" s="10">
        <f t="shared" ca="1" si="208"/>
        <v>0</v>
      </c>
      <c r="AF144" s="10">
        <f t="shared" ca="1" si="208"/>
        <v>0</v>
      </c>
      <c r="AG144" s="10">
        <f t="shared" ca="1" si="208"/>
        <v>0</v>
      </c>
      <c r="AH144" s="10">
        <f t="shared" ca="1" si="208"/>
        <v>20974</v>
      </c>
      <c r="AI144" s="10">
        <f t="shared" ca="1" si="208"/>
        <v>83896</v>
      </c>
      <c r="AJ144" s="10">
        <f t="shared" ca="1" si="208"/>
        <v>151012.79999999999</v>
      </c>
      <c r="AK144" s="10">
        <f t="shared" ca="1" si="208"/>
        <v>220751.35</v>
      </c>
      <c r="AL144" s="10">
        <f t="shared" ca="1" si="208"/>
        <v>281575.95</v>
      </c>
      <c r="AM144" s="10">
        <f t="shared" ca="1" si="208"/>
        <v>369876.49000000005</v>
      </c>
      <c r="AN144" s="10">
        <f t="shared" ca="1" si="208"/>
        <v>600590.49</v>
      </c>
      <c r="AO144" s="10">
        <f t="shared" ca="1" si="208"/>
        <v>989028.97</v>
      </c>
      <c r="AP144" s="10">
        <f t="shared" ca="1" si="208"/>
        <v>1546675.1950000001</v>
      </c>
      <c r="AQ144" s="10">
        <f t="shared" ca="1" si="208"/>
        <v>2253131.9500000002</v>
      </c>
      <c r="AR144" s="10">
        <f t="shared" ca="1" si="208"/>
        <v>3047364.895</v>
      </c>
      <c r="AS144" s="10">
        <f t="shared" ca="1" si="208"/>
        <v>3893718.23</v>
      </c>
      <c r="AT144" s="10">
        <f t="shared" ca="1" si="208"/>
        <v>4767128.0250000004</v>
      </c>
      <c r="AU144" s="10">
        <f t="shared" ca="1" si="208"/>
        <v>5654852.5750000002</v>
      </c>
      <c r="AV144" s="10">
        <f t="shared" ca="1" si="208"/>
        <v>6548869.3250000002</v>
      </c>
      <c r="AW144" s="10">
        <f t="shared" ca="1" si="208"/>
        <v>7444459.125</v>
      </c>
      <c r="AX144" s="10">
        <f t="shared" ca="1" si="208"/>
        <v>8340835.4500000002</v>
      </c>
      <c r="AY144" s="10">
        <f t="shared" ca="1" si="208"/>
        <v>9237473.9499999993</v>
      </c>
      <c r="AZ144" s="10">
        <f t="shared" ca="1" si="208"/>
        <v>10134112.449999999</v>
      </c>
      <c r="BA144" s="10">
        <f t="shared" ca="1" si="208"/>
        <v>11030750.949999999</v>
      </c>
      <c r="BB144" s="10">
        <f t="shared" ca="1" si="208"/>
        <v>11927389.449999999</v>
      </c>
      <c r="BC144" s="10">
        <f t="shared" ca="1" si="208"/>
        <v>12824027.949999999</v>
      </c>
      <c r="BD144" s="10">
        <f t="shared" ca="1" si="208"/>
        <v>13720666.449999999</v>
      </c>
      <c r="BE144" s="10">
        <f t="shared" ca="1" si="208"/>
        <v>14564869.949999999</v>
      </c>
      <c r="BF144" s="10">
        <f t="shared" ca="1" si="208"/>
        <v>15251768.449999999</v>
      </c>
      <c r="BG144" s="10">
        <f t="shared" ca="1" si="208"/>
        <v>15770874.949999999</v>
      </c>
      <c r="BH144" s="10">
        <f t="shared" ca="1" si="208"/>
        <v>16115635.074999999</v>
      </c>
      <c r="BI144" s="10">
        <f t="shared" ca="1" si="208"/>
        <v>16308333.699999999</v>
      </c>
      <c r="BJ144" s="10">
        <f t="shared" ca="1" si="208"/>
        <v>16411368.475</v>
      </c>
      <c r="BK144" s="10">
        <f t="shared" ca="1" si="208"/>
        <v>16461968.25</v>
      </c>
      <c r="BL144" s="10">
        <f t="shared" ca="1" si="208"/>
        <v>16485301.824999999</v>
      </c>
      <c r="BM144" s="10">
        <f t="shared" ca="1" si="208"/>
        <v>16494215.775</v>
      </c>
      <c r="BN144" s="10">
        <f t="shared" ca="1" si="208"/>
        <v>16496837.525</v>
      </c>
      <c r="BO144" s="10">
        <f t="shared" ca="1" si="208"/>
        <v>16497886.225</v>
      </c>
      <c r="BP144" s="10">
        <f t="shared" ca="1" si="208"/>
        <v>16498148.400000002</v>
      </c>
      <c r="BQ144" s="10">
        <f t="shared" ca="1" si="208"/>
        <v>16498148.400000002</v>
      </c>
      <c r="BR144" s="10">
        <f t="shared" ca="1" si="208"/>
        <v>16498148.400000002</v>
      </c>
      <c r="BS144" s="10">
        <f t="shared" ca="1" si="208"/>
        <v>16498148.400000002</v>
      </c>
      <c r="BT144" s="10">
        <f t="shared" ca="1" si="208"/>
        <v>16498148.400000002</v>
      </c>
      <c r="BU144" s="10">
        <f t="shared" ca="1" si="208"/>
        <v>16498148.400000002</v>
      </c>
      <c r="BV144" s="10">
        <f t="shared" si="208"/>
        <v>0</v>
      </c>
      <c r="BW144" s="10">
        <f t="shared" si="208"/>
        <v>0</v>
      </c>
      <c r="BX144" s="10">
        <f t="shared" si="208"/>
        <v>0</v>
      </c>
      <c r="BY144" s="10">
        <f t="shared" si="208"/>
        <v>0</v>
      </c>
      <c r="BZ144" s="10">
        <f t="shared" si="208"/>
        <v>0</v>
      </c>
      <c r="CA144" s="10">
        <f t="shared" si="208"/>
        <v>0</v>
      </c>
      <c r="CB144" s="10">
        <f t="shared" si="208"/>
        <v>0</v>
      </c>
      <c r="CC144" s="10">
        <f t="shared" si="208"/>
        <v>0</v>
      </c>
      <c r="CD144" s="10">
        <f t="shared" si="208"/>
        <v>0</v>
      </c>
      <c r="CE144" s="10">
        <f t="shared" si="208"/>
        <v>0</v>
      </c>
      <c r="CF144" s="10">
        <f t="shared" si="208"/>
        <v>0</v>
      </c>
      <c r="CG144" s="10">
        <f t="shared" si="208"/>
        <v>0</v>
      </c>
      <c r="CH144" s="10">
        <f t="shared" si="208"/>
        <v>0</v>
      </c>
      <c r="CI144" s="10">
        <f t="shared" si="208"/>
        <v>0</v>
      </c>
      <c r="CJ144" s="10">
        <f t="shared" si="208"/>
        <v>0</v>
      </c>
      <c r="CK144" s="10">
        <f t="shared" si="208"/>
        <v>0</v>
      </c>
      <c r="CL144" s="10">
        <f t="shared" si="208"/>
        <v>0</v>
      </c>
      <c r="CM144" s="10">
        <f t="shared" ref="CM144:CT144" si="209">IF(CM$5="",0,SUM(CM145:CM154))</f>
        <v>0</v>
      </c>
      <c r="CN144" s="10">
        <f t="shared" si="209"/>
        <v>0</v>
      </c>
      <c r="CO144" s="10">
        <f t="shared" si="209"/>
        <v>0</v>
      </c>
      <c r="CP144" s="10">
        <f t="shared" si="209"/>
        <v>0</v>
      </c>
      <c r="CQ144" s="10">
        <f t="shared" si="209"/>
        <v>0</v>
      </c>
      <c r="CR144" s="10">
        <f t="shared" si="209"/>
        <v>0</v>
      </c>
      <c r="CS144" s="10">
        <f t="shared" si="209"/>
        <v>0</v>
      </c>
      <c r="CT144" s="10">
        <f t="shared" si="209"/>
        <v>0</v>
      </c>
    </row>
    <row r="145" spans="1:98" s="27" customFormat="1" ht="12" x14ac:dyDescent="0.25">
      <c r="A145" s="26">
        <f>ROW()</f>
        <v>145</v>
      </c>
      <c r="B145" s="139"/>
      <c r="C145" s="142"/>
      <c r="E145" s="24"/>
      <c r="F145" s="66" t="str">
        <f>$F$144</f>
        <v>Поступление ГП на склад ГП</v>
      </c>
      <c r="G145" s="27" t="str">
        <f>BP!$F$21</f>
        <v>Основа</v>
      </c>
      <c r="M145" s="27" t="str">
        <f>Lists!$R$8</f>
        <v>руб.</v>
      </c>
      <c r="P145" s="30"/>
      <c r="R145" s="24"/>
      <c r="S145" s="30"/>
      <c r="V145" s="85"/>
      <c r="W145" s="29">
        <f ca="1">SUM(INDIRECT(ADDRESS(ROW(),SUMIFS($1:$1,$5:$5,1))):INDIRECT(ADDRESS(ROW(),SUMIFS($1:$1,$5:$5,MAX($5:$5)))))</f>
        <v>78284346</v>
      </c>
      <c r="Z145" s="30">
        <f ca="1">IF(Z$5="",0,SUMIFS(Potoki!Z:Z,Potoki!$F:$F,$F145,Potoki!$G:$G,IF($G145="","",$G145)))</f>
        <v>0</v>
      </c>
      <c r="AA145" s="30">
        <f ca="1">IF(AA$5="",0,SUMIFS(Potoki!AA:AA,Potoki!$F:$F,$F145,Potoki!$G:$G,IF($G145="","",$G145)))</f>
        <v>0</v>
      </c>
      <c r="AB145" s="30">
        <f ca="1">IF(AB$5="",0,SUMIFS(Potoki!AB:AB,Potoki!$F:$F,$F145,Potoki!$G:$G,IF($G145="","",$G145)))</f>
        <v>0</v>
      </c>
      <c r="AC145" s="30">
        <f ca="1">IF(AC$5="",0,SUMIFS(Potoki!AC:AC,Potoki!$F:$F,$F145,Potoki!$G:$G,IF($G145="","",$G145)))</f>
        <v>0</v>
      </c>
      <c r="AD145" s="30">
        <f ca="1">IF(AD$5="",0,SUMIFS(Potoki!AD:AD,Potoki!$F:$F,$F145,Potoki!$G:$G,IF($G145="","",$G145)))</f>
        <v>0</v>
      </c>
      <c r="AE145" s="30">
        <f ca="1">IF(AE$5="",0,SUMIFS(Potoki!AE:AE,Potoki!$F:$F,$F145,Potoki!$G:$G,IF($G145="","",$G145)))</f>
        <v>0</v>
      </c>
      <c r="AF145" s="30">
        <f ca="1">IF(AF$5="",0,SUMIFS(Potoki!AF:AF,Potoki!$F:$F,$F145,Potoki!$G:$G,IF($G145="","",$G145)))</f>
        <v>0</v>
      </c>
      <c r="AG145" s="30">
        <f ca="1">IF(AG$5="",0,SUMIFS(Potoki!AG:AG,Potoki!$F:$F,$F145,Potoki!$G:$G,IF($G145="","",$G145)))</f>
        <v>0</v>
      </c>
      <c r="AH145" s="30">
        <f ca="1">IF(AH$5="",0,SUMIFS(Potoki!AH:AH,Potoki!$F:$F,$F145,Potoki!$G:$G,IF($G145="","",$G145)))</f>
        <v>4200</v>
      </c>
      <c r="AI145" s="30">
        <f ca="1">IF(AI$5="",0,SUMIFS(Potoki!AI:AI,Potoki!$F:$F,$F145,Potoki!$G:$G,IF($G145="","",$G145)))</f>
        <v>16800</v>
      </c>
      <c r="AJ145" s="30">
        <f ca="1">IF(AJ$5="",0,SUMIFS(Potoki!AJ:AJ,Potoki!$F:$F,$F145,Potoki!$G:$G,IF($G145="","",$G145)))</f>
        <v>30240</v>
      </c>
      <c r="AK145" s="30">
        <f ca="1">IF(AK$5="",0,SUMIFS(Potoki!AK:AK,Potoki!$F:$F,$F145,Potoki!$G:$G,IF($G145="","",$G145)))</f>
        <v>44205</v>
      </c>
      <c r="AL145" s="30">
        <f ca="1">IF(AL$5="",0,SUMIFS(Potoki!AL:AL,Potoki!$F:$F,$F145,Potoki!$G:$G,IF($G145="","",$G145)))</f>
        <v>56385</v>
      </c>
      <c r="AM145" s="30">
        <f ca="1">IF(AM$5="",0,SUMIFS(Potoki!AM:AM,Potoki!$F:$F,$F145,Potoki!$G:$G,IF($G145="","",$G145)))</f>
        <v>74067.000000000015</v>
      </c>
      <c r="AN145" s="30">
        <f ca="1">IF(AN$5="",0,SUMIFS(Potoki!AN:AN,Potoki!$F:$F,$F145,Potoki!$G:$G,IF($G145="","",$G145)))</f>
        <v>120267.00000000001</v>
      </c>
      <c r="AO145" s="30">
        <f ca="1">IF(AO$5="",0,SUMIFS(Potoki!AO:AO,Potoki!$F:$F,$F145,Potoki!$G:$G,IF($G145="","",$G145)))</f>
        <v>198051</v>
      </c>
      <c r="AP145" s="30">
        <f ca="1">IF(AP$5="",0,SUMIFS(Potoki!AP:AP,Potoki!$F:$F,$F145,Potoki!$G:$G,IF($G145="","",$G145)))</f>
        <v>309718.5</v>
      </c>
      <c r="AQ145" s="30">
        <f ca="1">IF(AQ$5="",0,SUMIFS(Potoki!AQ:AQ,Potoki!$F:$F,$F145,Potoki!$G:$G,IF($G145="","",$G145)))</f>
        <v>451185</v>
      </c>
      <c r="AR145" s="30">
        <f ca="1">IF(AR$5="",0,SUMIFS(Potoki!AR:AR,Potoki!$F:$F,$F145,Potoki!$G:$G,IF($G145="","",$G145)))</f>
        <v>610228.5</v>
      </c>
      <c r="AS145" s="30">
        <f ca="1">IF(AS$5="",0,SUMIFS(Potoki!AS:AS,Potoki!$F:$F,$F145,Potoki!$G:$G,IF($G145="","",$G145)))</f>
        <v>779709</v>
      </c>
      <c r="AT145" s="30">
        <f ca="1">IF(AT$5="",0,SUMIFS(Potoki!AT:AT,Potoki!$F:$F,$F145,Potoki!$G:$G,IF($G145="","",$G145)))</f>
        <v>954607.5</v>
      </c>
      <c r="AU145" s="30">
        <f ca="1">IF(AU$5="",0,SUMIFS(Potoki!AU:AU,Potoki!$F:$F,$F145,Potoki!$G:$G,IF($G145="","",$G145)))</f>
        <v>1132372.5</v>
      </c>
      <c r="AV145" s="30">
        <f ca="1">IF(AV$5="",0,SUMIFS(Potoki!AV:AV,Potoki!$F:$F,$F145,Potoki!$G:$G,IF($G145="","",$G145)))</f>
        <v>1311397.5</v>
      </c>
      <c r="AW145" s="30">
        <f ca="1">IF(AW$5="",0,SUMIFS(Potoki!AW:AW,Potoki!$F:$F,$F145,Potoki!$G:$G,IF($G145="","",$G145)))</f>
        <v>1490737.5</v>
      </c>
      <c r="AX145" s="30">
        <f ca="1">IF(AX$5="",0,SUMIFS(Potoki!AX:AX,Potoki!$F:$F,$F145,Potoki!$G:$G,IF($G145="","",$G145)))</f>
        <v>1670235</v>
      </c>
      <c r="AY145" s="30">
        <f ca="1">IF(AY$5="",0,SUMIFS(Potoki!AY:AY,Potoki!$F:$F,$F145,Potoki!$G:$G,IF($G145="","",$G145)))</f>
        <v>1849785</v>
      </c>
      <c r="AZ145" s="30">
        <f ca="1">IF(AZ$5="",0,SUMIFS(Potoki!AZ:AZ,Potoki!$F:$F,$F145,Potoki!$G:$G,IF($G145="","",$G145)))</f>
        <v>2029335</v>
      </c>
      <c r="BA145" s="30">
        <f ca="1">IF(BA$5="",0,SUMIFS(Potoki!BA:BA,Potoki!$F:$F,$F145,Potoki!$G:$G,IF($G145="","",$G145)))</f>
        <v>2208885</v>
      </c>
      <c r="BB145" s="30">
        <f ca="1">IF(BB$5="",0,SUMIFS(Potoki!BB:BB,Potoki!$F:$F,$F145,Potoki!$G:$G,IF($G145="","",$G145)))</f>
        <v>2388435</v>
      </c>
      <c r="BC145" s="30">
        <f ca="1">IF(BC$5="",0,SUMIFS(Potoki!BC:BC,Potoki!$F:$F,$F145,Potoki!$G:$G,IF($G145="","",$G145)))</f>
        <v>2567985</v>
      </c>
      <c r="BD145" s="30">
        <f ca="1">IF(BD$5="",0,SUMIFS(Potoki!BD:BD,Potoki!$F:$F,$F145,Potoki!$G:$G,IF($G145="","",$G145)))</f>
        <v>2747535</v>
      </c>
      <c r="BE145" s="30">
        <f ca="1">IF(BE$5="",0,SUMIFS(Potoki!BE:BE,Potoki!$F:$F,$F145,Potoki!$G:$G,IF($G145="","",$G145)))</f>
        <v>2916585</v>
      </c>
      <c r="BF145" s="30">
        <f ca="1">IF(BF$5="",0,SUMIFS(Potoki!BF:BF,Potoki!$F:$F,$F145,Potoki!$G:$G,IF($G145="","",$G145)))</f>
        <v>3054135</v>
      </c>
      <c r="BG145" s="30">
        <f ca="1">IF(BG$5="",0,SUMIFS(Potoki!BG:BG,Potoki!$F:$F,$F145,Potoki!$G:$G,IF($G145="","",$G145)))</f>
        <v>3158085</v>
      </c>
      <c r="BH145" s="30">
        <f ca="1">IF(BH$5="",0,SUMIFS(Potoki!BH:BH,Potoki!$F:$F,$F145,Potoki!$G:$G,IF($G145="","",$G145)))</f>
        <v>3227122.5</v>
      </c>
      <c r="BI145" s="30">
        <f ca="1">IF(BI$5="",0,SUMIFS(Potoki!BI:BI,Potoki!$F:$F,$F145,Potoki!$G:$G,IF($G145="","",$G145)))</f>
        <v>3265710</v>
      </c>
      <c r="BJ145" s="30">
        <f ca="1">IF(BJ$5="",0,SUMIFS(Potoki!BJ:BJ,Potoki!$F:$F,$F145,Potoki!$G:$G,IF($G145="","",$G145)))</f>
        <v>3286342.5</v>
      </c>
      <c r="BK145" s="30">
        <f ca="1">IF(BK$5="",0,SUMIFS(Potoki!BK:BK,Potoki!$F:$F,$F145,Potoki!$G:$G,IF($G145="","",$G145)))</f>
        <v>3296475</v>
      </c>
      <c r="BL145" s="30">
        <f ca="1">IF(BL$5="",0,SUMIFS(Potoki!BL:BL,Potoki!$F:$F,$F145,Potoki!$G:$G,IF($G145="","",$G145)))</f>
        <v>3301147.5</v>
      </c>
      <c r="BM145" s="30">
        <f ca="1">IF(BM$5="",0,SUMIFS(Potoki!BM:BM,Potoki!$F:$F,$F145,Potoki!$G:$G,IF($G145="","",$G145)))</f>
        <v>3302932.5</v>
      </c>
      <c r="BN145" s="30">
        <f ca="1">IF(BN$5="",0,SUMIFS(Potoki!BN:BN,Potoki!$F:$F,$F145,Potoki!$G:$G,IF($G145="","",$G145)))</f>
        <v>3303457.5</v>
      </c>
      <c r="BO145" s="30">
        <f ca="1">IF(BO$5="",0,SUMIFS(Potoki!BO:BO,Potoki!$F:$F,$F145,Potoki!$G:$G,IF($G145="","",$G145)))</f>
        <v>3303667.5</v>
      </c>
      <c r="BP145" s="30">
        <f ca="1">IF(BP$5="",0,SUMIFS(Potoki!BP:BP,Potoki!$F:$F,$F145,Potoki!$G:$G,IF($G145="","",$G145)))</f>
        <v>3303720.0000000005</v>
      </c>
      <c r="BQ145" s="30">
        <f ca="1">IF(BQ$5="",0,SUMIFS(Potoki!BQ:BQ,Potoki!$F:$F,$F145,Potoki!$G:$G,IF($G145="","",$G145)))</f>
        <v>3303720.0000000005</v>
      </c>
      <c r="BR145" s="30">
        <f ca="1">IF(BR$5="",0,SUMIFS(Potoki!BR:BR,Potoki!$F:$F,$F145,Potoki!$G:$G,IF($G145="","",$G145)))</f>
        <v>3303720.0000000005</v>
      </c>
      <c r="BS145" s="30">
        <f ca="1">IF(BS$5="",0,SUMIFS(Potoki!BS:BS,Potoki!$F:$F,$F145,Potoki!$G:$G,IF($G145="","",$G145)))</f>
        <v>3303720.0000000005</v>
      </c>
      <c r="BT145" s="30">
        <f ca="1">IF(BT$5="",0,SUMIFS(Potoki!BT:BT,Potoki!$F:$F,$F145,Potoki!$G:$G,IF($G145="","",$G145)))</f>
        <v>3303720.0000000005</v>
      </c>
      <c r="BU145" s="30">
        <f ca="1">IF(BU$5="",0,SUMIFS(Potoki!BU:BU,Potoki!$F:$F,$F145,Potoki!$G:$G,IF($G145="","",$G145)))</f>
        <v>3303720.0000000005</v>
      </c>
      <c r="BV145" s="30">
        <f>IF(BV$5="",0,SUMIFS(Potoki!BV:BV,Potoki!$F:$F,$F145,Potoki!$G:$G,IF($G145="","",$G145)))</f>
        <v>0</v>
      </c>
      <c r="BW145" s="30">
        <f>IF(BW$5="",0,SUMIFS(Potoki!BW:BW,Potoki!$F:$F,$F145,Potoki!$G:$G,IF($G145="","",$G145)))</f>
        <v>0</v>
      </c>
      <c r="BX145" s="30">
        <f>IF(BX$5="",0,SUMIFS(Potoki!BX:BX,Potoki!$F:$F,$F145,Potoki!$G:$G,IF($G145="","",$G145)))</f>
        <v>0</v>
      </c>
      <c r="BY145" s="30">
        <f>IF(BY$5="",0,SUMIFS(Potoki!BY:BY,Potoki!$F:$F,$F145,Potoki!$G:$G,IF($G145="","",$G145)))</f>
        <v>0</v>
      </c>
      <c r="BZ145" s="30">
        <f>IF(BZ$5="",0,SUMIFS(Potoki!BZ:BZ,Potoki!$F:$F,$F145,Potoki!$G:$G,IF($G145="","",$G145)))</f>
        <v>0</v>
      </c>
      <c r="CA145" s="30">
        <f>IF(CA$5="",0,SUMIFS(Potoki!CA:CA,Potoki!$F:$F,$F145,Potoki!$G:$G,IF($G145="","",$G145)))</f>
        <v>0</v>
      </c>
      <c r="CB145" s="30">
        <f>IF(CB$5="",0,SUMIFS(Potoki!CB:CB,Potoki!$F:$F,$F145,Potoki!$G:$G,IF($G145="","",$G145)))</f>
        <v>0</v>
      </c>
      <c r="CC145" s="30">
        <f>IF(CC$5="",0,SUMIFS(Potoki!CC:CC,Potoki!$F:$F,$F145,Potoki!$G:$G,IF($G145="","",$G145)))</f>
        <v>0</v>
      </c>
      <c r="CD145" s="30">
        <f>IF(CD$5="",0,SUMIFS(Potoki!CD:CD,Potoki!$F:$F,$F145,Potoki!$G:$G,IF($G145="","",$G145)))</f>
        <v>0</v>
      </c>
      <c r="CE145" s="30">
        <f>IF(CE$5="",0,SUMIFS(Potoki!CE:CE,Potoki!$F:$F,$F145,Potoki!$G:$G,IF($G145="","",$G145)))</f>
        <v>0</v>
      </c>
      <c r="CF145" s="30">
        <f>IF(CF$5="",0,SUMIFS(Potoki!CF:CF,Potoki!$F:$F,$F145,Potoki!$G:$G,IF($G145="","",$G145)))</f>
        <v>0</v>
      </c>
      <c r="CG145" s="30">
        <f>IF(CG$5="",0,SUMIFS(Potoki!CG:CG,Potoki!$F:$F,$F145,Potoki!$G:$G,IF($G145="","",$G145)))</f>
        <v>0</v>
      </c>
      <c r="CH145" s="30">
        <f>IF(CH$5="",0,SUMIFS(Potoki!CH:CH,Potoki!$F:$F,$F145,Potoki!$G:$G,IF($G145="","",$G145)))</f>
        <v>0</v>
      </c>
      <c r="CI145" s="30">
        <f>IF(CI$5="",0,SUMIFS(Potoki!CI:CI,Potoki!$F:$F,$F145,Potoki!$G:$G,IF($G145="","",$G145)))</f>
        <v>0</v>
      </c>
      <c r="CJ145" s="30">
        <f>IF(CJ$5="",0,SUMIFS(Potoki!CJ:CJ,Potoki!$F:$F,$F145,Potoki!$G:$G,IF($G145="","",$G145)))</f>
        <v>0</v>
      </c>
      <c r="CK145" s="30">
        <f>IF(CK$5="",0,SUMIFS(Potoki!CK:CK,Potoki!$F:$F,$F145,Potoki!$G:$G,IF($G145="","",$G145)))</f>
        <v>0</v>
      </c>
      <c r="CL145" s="30">
        <f>IF(CL$5="",0,SUMIFS(Potoki!CL:CL,Potoki!$F:$F,$F145,Potoki!$G:$G,IF($G145="","",$G145)))</f>
        <v>0</v>
      </c>
      <c r="CM145" s="30">
        <f>IF(CM$5="",0,SUMIFS(Potoki!CM:CM,Potoki!$F:$F,$F145,Potoki!$G:$G,IF($G145="","",$G145)))</f>
        <v>0</v>
      </c>
      <c r="CN145" s="30">
        <f>IF(CN$5="",0,SUMIFS(Potoki!CN:CN,Potoki!$F:$F,$F145,Potoki!$G:$G,IF($G145="","",$G145)))</f>
        <v>0</v>
      </c>
      <c r="CO145" s="30">
        <f>IF(CO$5="",0,SUMIFS(Potoki!CO:CO,Potoki!$F:$F,$F145,Potoki!$G:$G,IF($G145="","",$G145)))</f>
        <v>0</v>
      </c>
      <c r="CP145" s="30">
        <f>IF(CP$5="",0,SUMIFS(Potoki!CP:CP,Potoki!$F:$F,$F145,Potoki!$G:$G,IF($G145="","",$G145)))</f>
        <v>0</v>
      </c>
      <c r="CQ145" s="30">
        <f>IF(CQ$5="",0,SUMIFS(Potoki!CQ:CQ,Potoki!$F:$F,$F145,Potoki!$G:$G,IF($G145="","",$G145)))</f>
        <v>0</v>
      </c>
      <c r="CR145" s="30">
        <f>IF(CR$5="",0,SUMIFS(Potoki!CR:CR,Potoki!$F:$F,$F145,Potoki!$G:$G,IF($G145="","",$G145)))</f>
        <v>0</v>
      </c>
      <c r="CS145" s="30">
        <f>IF(CS$5="",0,SUMIFS(Potoki!CS:CS,Potoki!$F:$F,$F145,Potoki!$G:$G,IF($G145="","",$G145)))</f>
        <v>0</v>
      </c>
      <c r="CT145" s="30">
        <f>IF(CT$5="",0,SUMIFS(Potoki!CT:CT,Potoki!$F:$F,$F145,Potoki!$G:$G,IF($G145="","",$G145)))</f>
        <v>0</v>
      </c>
    </row>
    <row r="146" spans="1:98" s="27" customFormat="1" ht="12" x14ac:dyDescent="0.25">
      <c r="A146" s="26">
        <f>ROW()</f>
        <v>146</v>
      </c>
      <c r="B146" s="139"/>
      <c r="C146" s="142"/>
      <c r="E146" s="24"/>
      <c r="F146" s="66" t="str">
        <f t="shared" ref="F146:F153" si="210">$F$144</f>
        <v>Поступление ГП на склад ГП</v>
      </c>
      <c r="G146" s="27" t="str">
        <f>BP!$F$22</f>
        <v>Сырье</v>
      </c>
      <c r="H146" s="67"/>
      <c r="I146" s="67"/>
      <c r="J146" s="67"/>
      <c r="K146" s="67"/>
      <c r="L146" s="67"/>
      <c r="M146" s="27" t="str">
        <f>Lists!$R$8</f>
        <v>руб.</v>
      </c>
      <c r="P146" s="30"/>
      <c r="R146" s="24"/>
      <c r="S146" s="30"/>
      <c r="V146" s="85"/>
      <c r="W146" s="29">
        <f ca="1">SUM(INDIRECT(ADDRESS(ROW(),SUMIFS($1:$1,$5:$5,1))):INDIRECT(ADDRESS(ROW(),SUMIFS($1:$1,$5:$5,MAX($5:$5)))))</f>
        <v>8946782.4000000004</v>
      </c>
      <c r="Z146" s="30">
        <f ca="1">IF(Z$5="",0,SUMIFS(Potoki!Z:Z,Potoki!$F:$F,$F146,Potoki!$G:$G,IF($G146="","",$G146)))</f>
        <v>0</v>
      </c>
      <c r="AA146" s="30">
        <f ca="1">IF(AA$5="",0,SUMIFS(Potoki!AA:AA,Potoki!$F:$F,$F146,Potoki!$G:$G,IF($G146="","",$G146)))</f>
        <v>0</v>
      </c>
      <c r="AB146" s="30">
        <f ca="1">IF(AB$5="",0,SUMIFS(Potoki!AB:AB,Potoki!$F:$F,$F146,Potoki!$G:$G,IF($G146="","",$G146)))</f>
        <v>0</v>
      </c>
      <c r="AC146" s="30">
        <f ca="1">IF(AC$5="",0,SUMIFS(Potoki!AC:AC,Potoki!$F:$F,$F146,Potoki!$G:$G,IF($G146="","",$G146)))</f>
        <v>0</v>
      </c>
      <c r="AD146" s="30">
        <f ca="1">IF(AD$5="",0,SUMIFS(Potoki!AD:AD,Potoki!$F:$F,$F146,Potoki!$G:$G,IF($G146="","",$G146)))</f>
        <v>0</v>
      </c>
      <c r="AE146" s="30">
        <f ca="1">IF(AE$5="",0,SUMIFS(Potoki!AE:AE,Potoki!$F:$F,$F146,Potoki!$G:$G,IF($G146="","",$G146)))</f>
        <v>0</v>
      </c>
      <c r="AF146" s="30">
        <f ca="1">IF(AF$5="",0,SUMIFS(Potoki!AF:AF,Potoki!$F:$F,$F146,Potoki!$G:$G,IF($G146="","",$G146)))</f>
        <v>0</v>
      </c>
      <c r="AG146" s="30">
        <f ca="1">IF(AG$5="",0,SUMIFS(Potoki!AG:AG,Potoki!$F:$F,$F146,Potoki!$G:$G,IF($G146="","",$G146)))</f>
        <v>0</v>
      </c>
      <c r="AH146" s="30">
        <f ca="1">IF(AH$5="",0,SUMIFS(Potoki!AH:AH,Potoki!$F:$F,$F146,Potoki!$G:$G,IF($G146="","",$G146)))</f>
        <v>480</v>
      </c>
      <c r="AI146" s="30">
        <f ca="1">IF(AI$5="",0,SUMIFS(Potoki!AI:AI,Potoki!$F:$F,$F146,Potoki!$G:$G,IF($G146="","",$G146)))</f>
        <v>1920</v>
      </c>
      <c r="AJ146" s="30">
        <f ca="1">IF(AJ$5="",0,SUMIFS(Potoki!AJ:AJ,Potoki!$F:$F,$F146,Potoki!$G:$G,IF($G146="","",$G146)))</f>
        <v>3456</v>
      </c>
      <c r="AK146" s="30">
        <f ca="1">IF(AK$5="",0,SUMIFS(Potoki!AK:AK,Potoki!$F:$F,$F146,Potoki!$G:$G,IF($G146="","",$G146)))</f>
        <v>5052</v>
      </c>
      <c r="AL146" s="30">
        <f ca="1">IF(AL$5="",0,SUMIFS(Potoki!AL:AL,Potoki!$F:$F,$F146,Potoki!$G:$G,IF($G146="","",$G146)))</f>
        <v>6444</v>
      </c>
      <c r="AM146" s="30">
        <f ca="1">IF(AM$5="",0,SUMIFS(Potoki!AM:AM,Potoki!$F:$F,$F146,Potoki!$G:$G,IF($G146="","",$G146)))</f>
        <v>8464.8000000000011</v>
      </c>
      <c r="AN146" s="30">
        <f ca="1">IF(AN$5="",0,SUMIFS(Potoki!AN:AN,Potoki!$F:$F,$F146,Potoki!$G:$G,IF($G146="","",$G146)))</f>
        <v>13744.800000000001</v>
      </c>
      <c r="AO146" s="30">
        <f ca="1">IF(AO$5="",0,SUMIFS(Potoki!AO:AO,Potoki!$F:$F,$F146,Potoki!$G:$G,IF($G146="","",$G146)))</f>
        <v>22634.400000000001</v>
      </c>
      <c r="AP146" s="30">
        <f ca="1">IF(AP$5="",0,SUMIFS(Potoki!AP:AP,Potoki!$F:$F,$F146,Potoki!$G:$G,IF($G146="","",$G146)))</f>
        <v>35396.399999999994</v>
      </c>
      <c r="AQ146" s="30">
        <f ca="1">IF(AQ$5="",0,SUMIFS(Potoki!AQ:AQ,Potoki!$F:$F,$F146,Potoki!$G:$G,IF($G146="","",$G146)))</f>
        <v>51564</v>
      </c>
      <c r="AR146" s="30">
        <f ca="1">IF(AR$5="",0,SUMIFS(Potoki!AR:AR,Potoki!$F:$F,$F146,Potoki!$G:$G,IF($G146="","",$G146)))</f>
        <v>69740.399999999994</v>
      </c>
      <c r="AS146" s="30">
        <f ca="1">IF(AS$5="",0,SUMIFS(Potoki!AS:AS,Potoki!$F:$F,$F146,Potoki!$G:$G,IF($G146="","",$G146)))</f>
        <v>89109.6</v>
      </c>
      <c r="AT146" s="30">
        <f ca="1">IF(AT$5="",0,SUMIFS(Potoki!AT:AT,Potoki!$F:$F,$F146,Potoki!$G:$G,IF($G146="","",$G146)))</f>
        <v>109098</v>
      </c>
      <c r="AU146" s="30">
        <f ca="1">IF(AU$5="",0,SUMIFS(Potoki!AU:AU,Potoki!$F:$F,$F146,Potoki!$G:$G,IF($G146="","",$G146)))</f>
        <v>129414</v>
      </c>
      <c r="AV146" s="30">
        <f ca="1">IF(AV$5="",0,SUMIFS(Potoki!AV:AV,Potoki!$F:$F,$F146,Potoki!$G:$G,IF($G146="","",$G146)))</f>
        <v>149874</v>
      </c>
      <c r="AW146" s="30">
        <f ca="1">IF(AW$5="",0,SUMIFS(Potoki!AW:AW,Potoki!$F:$F,$F146,Potoki!$G:$G,IF($G146="","",$G146)))</f>
        <v>170370</v>
      </c>
      <c r="AX146" s="30">
        <f ca="1">IF(AX$5="",0,SUMIFS(Potoki!AX:AX,Potoki!$F:$F,$F146,Potoki!$G:$G,IF($G146="","",$G146)))</f>
        <v>190884</v>
      </c>
      <c r="AY146" s="30">
        <f ca="1">IF(AY$5="",0,SUMIFS(Potoki!AY:AY,Potoki!$F:$F,$F146,Potoki!$G:$G,IF($G146="","",$G146)))</f>
        <v>211404</v>
      </c>
      <c r="AZ146" s="30">
        <f ca="1">IF(AZ$5="",0,SUMIFS(Potoki!AZ:AZ,Potoki!$F:$F,$F146,Potoki!$G:$G,IF($G146="","",$G146)))</f>
        <v>231924</v>
      </c>
      <c r="BA146" s="30">
        <f ca="1">IF(BA$5="",0,SUMIFS(Potoki!BA:BA,Potoki!$F:$F,$F146,Potoki!$G:$G,IF($G146="","",$G146)))</f>
        <v>252444</v>
      </c>
      <c r="BB146" s="30">
        <f ca="1">IF(BB$5="",0,SUMIFS(Potoki!BB:BB,Potoki!$F:$F,$F146,Potoki!$G:$G,IF($G146="","",$G146)))</f>
        <v>272964</v>
      </c>
      <c r="BC146" s="30">
        <f ca="1">IF(BC$5="",0,SUMIFS(Potoki!BC:BC,Potoki!$F:$F,$F146,Potoki!$G:$G,IF($G146="","",$G146)))</f>
        <v>293484</v>
      </c>
      <c r="BD146" s="30">
        <f ca="1">IF(BD$5="",0,SUMIFS(Potoki!BD:BD,Potoki!$F:$F,$F146,Potoki!$G:$G,IF($G146="","",$G146)))</f>
        <v>314004</v>
      </c>
      <c r="BE146" s="30">
        <f ca="1">IF(BE$5="",0,SUMIFS(Potoki!BE:BE,Potoki!$F:$F,$F146,Potoki!$G:$G,IF($G146="","",$G146)))</f>
        <v>333324</v>
      </c>
      <c r="BF146" s="30">
        <f ca="1">IF(BF$5="",0,SUMIFS(Potoki!BF:BF,Potoki!$F:$F,$F146,Potoki!$G:$G,IF($G146="","",$G146)))</f>
        <v>349044</v>
      </c>
      <c r="BG146" s="30">
        <f ca="1">IF(BG$5="",0,SUMIFS(Potoki!BG:BG,Potoki!$F:$F,$F146,Potoki!$G:$G,IF($G146="","",$G146)))</f>
        <v>360924</v>
      </c>
      <c r="BH146" s="30">
        <f ca="1">IF(BH$5="",0,SUMIFS(Potoki!BH:BH,Potoki!$F:$F,$F146,Potoki!$G:$G,IF($G146="","",$G146)))</f>
        <v>368814</v>
      </c>
      <c r="BI146" s="30">
        <f ca="1">IF(BI$5="",0,SUMIFS(Potoki!BI:BI,Potoki!$F:$F,$F146,Potoki!$G:$G,IF($G146="","",$G146)))</f>
        <v>373224</v>
      </c>
      <c r="BJ146" s="30">
        <f ca="1">IF(BJ$5="",0,SUMIFS(Potoki!BJ:BJ,Potoki!$F:$F,$F146,Potoki!$G:$G,IF($G146="","",$G146)))</f>
        <v>375582</v>
      </c>
      <c r="BK146" s="30">
        <f ca="1">IF(BK$5="",0,SUMIFS(Potoki!BK:BK,Potoki!$F:$F,$F146,Potoki!$G:$G,IF($G146="","",$G146)))</f>
        <v>376740</v>
      </c>
      <c r="BL146" s="30">
        <f ca="1">IF(BL$5="",0,SUMIFS(Potoki!BL:BL,Potoki!$F:$F,$F146,Potoki!$G:$G,IF($G146="","",$G146)))</f>
        <v>377274</v>
      </c>
      <c r="BM146" s="30">
        <f ca="1">IF(BM$5="",0,SUMIFS(Potoki!BM:BM,Potoki!$F:$F,$F146,Potoki!$G:$G,IF($G146="","",$G146)))</f>
        <v>377478</v>
      </c>
      <c r="BN146" s="30">
        <f ca="1">IF(BN$5="",0,SUMIFS(Potoki!BN:BN,Potoki!$F:$F,$F146,Potoki!$G:$G,IF($G146="","",$G146)))</f>
        <v>377538</v>
      </c>
      <c r="BO146" s="30">
        <f ca="1">IF(BO$5="",0,SUMIFS(Potoki!BO:BO,Potoki!$F:$F,$F146,Potoki!$G:$G,IF($G146="","",$G146)))</f>
        <v>377562</v>
      </c>
      <c r="BP146" s="30">
        <f ca="1">IF(BP$5="",0,SUMIFS(Potoki!BP:BP,Potoki!$F:$F,$F146,Potoki!$G:$G,IF($G146="","",$G146)))</f>
        <v>377568.00000000006</v>
      </c>
      <c r="BQ146" s="30">
        <f ca="1">IF(BQ$5="",0,SUMIFS(Potoki!BQ:BQ,Potoki!$F:$F,$F146,Potoki!$G:$G,IF($G146="","",$G146)))</f>
        <v>377568.00000000006</v>
      </c>
      <c r="BR146" s="30">
        <f ca="1">IF(BR$5="",0,SUMIFS(Potoki!BR:BR,Potoki!$F:$F,$F146,Potoki!$G:$G,IF($G146="","",$G146)))</f>
        <v>377568.00000000006</v>
      </c>
      <c r="BS146" s="30">
        <f ca="1">IF(BS$5="",0,SUMIFS(Potoki!BS:BS,Potoki!$F:$F,$F146,Potoki!$G:$G,IF($G146="","",$G146)))</f>
        <v>377568.00000000006</v>
      </c>
      <c r="BT146" s="30">
        <f ca="1">IF(BT$5="",0,SUMIFS(Potoki!BT:BT,Potoki!$F:$F,$F146,Potoki!$G:$G,IF($G146="","",$G146)))</f>
        <v>377568.00000000006</v>
      </c>
      <c r="BU146" s="30">
        <f ca="1">IF(BU$5="",0,SUMIFS(Potoki!BU:BU,Potoki!$F:$F,$F146,Potoki!$G:$G,IF($G146="","",$G146)))</f>
        <v>377568.00000000006</v>
      </c>
      <c r="BV146" s="30">
        <f>IF(BV$5="",0,SUMIFS(Potoki!BV:BV,Potoki!$F:$F,$F146,Potoki!$G:$G,IF($G146="","",$G146)))</f>
        <v>0</v>
      </c>
      <c r="BW146" s="30">
        <f>IF(BW$5="",0,SUMIFS(Potoki!BW:BW,Potoki!$F:$F,$F146,Potoki!$G:$G,IF($G146="","",$G146)))</f>
        <v>0</v>
      </c>
      <c r="BX146" s="30">
        <f>IF(BX$5="",0,SUMIFS(Potoki!BX:BX,Potoki!$F:$F,$F146,Potoki!$G:$G,IF($G146="","",$G146)))</f>
        <v>0</v>
      </c>
      <c r="BY146" s="30">
        <f>IF(BY$5="",0,SUMIFS(Potoki!BY:BY,Potoki!$F:$F,$F146,Potoki!$G:$G,IF($G146="","",$G146)))</f>
        <v>0</v>
      </c>
      <c r="BZ146" s="30">
        <f>IF(BZ$5="",0,SUMIFS(Potoki!BZ:BZ,Potoki!$F:$F,$F146,Potoki!$G:$G,IF($G146="","",$G146)))</f>
        <v>0</v>
      </c>
      <c r="CA146" s="30">
        <f>IF(CA$5="",0,SUMIFS(Potoki!CA:CA,Potoki!$F:$F,$F146,Potoki!$G:$G,IF($G146="","",$G146)))</f>
        <v>0</v>
      </c>
      <c r="CB146" s="30">
        <f>IF(CB$5="",0,SUMIFS(Potoki!CB:CB,Potoki!$F:$F,$F146,Potoki!$G:$G,IF($G146="","",$G146)))</f>
        <v>0</v>
      </c>
      <c r="CC146" s="30">
        <f>IF(CC$5="",0,SUMIFS(Potoki!CC:CC,Potoki!$F:$F,$F146,Potoki!$G:$G,IF($G146="","",$G146)))</f>
        <v>0</v>
      </c>
      <c r="CD146" s="30">
        <f>IF(CD$5="",0,SUMIFS(Potoki!CD:CD,Potoki!$F:$F,$F146,Potoki!$G:$G,IF($G146="","",$G146)))</f>
        <v>0</v>
      </c>
      <c r="CE146" s="30">
        <f>IF(CE$5="",0,SUMIFS(Potoki!CE:CE,Potoki!$F:$F,$F146,Potoki!$G:$G,IF($G146="","",$G146)))</f>
        <v>0</v>
      </c>
      <c r="CF146" s="30">
        <f>IF(CF$5="",0,SUMIFS(Potoki!CF:CF,Potoki!$F:$F,$F146,Potoki!$G:$G,IF($G146="","",$G146)))</f>
        <v>0</v>
      </c>
      <c r="CG146" s="30">
        <f>IF(CG$5="",0,SUMIFS(Potoki!CG:CG,Potoki!$F:$F,$F146,Potoki!$G:$G,IF($G146="","",$G146)))</f>
        <v>0</v>
      </c>
      <c r="CH146" s="30">
        <f>IF(CH$5="",0,SUMIFS(Potoki!CH:CH,Potoki!$F:$F,$F146,Potoki!$G:$G,IF($G146="","",$G146)))</f>
        <v>0</v>
      </c>
      <c r="CI146" s="30">
        <f>IF(CI$5="",0,SUMIFS(Potoki!CI:CI,Potoki!$F:$F,$F146,Potoki!$G:$G,IF($G146="","",$G146)))</f>
        <v>0</v>
      </c>
      <c r="CJ146" s="30">
        <f>IF(CJ$5="",0,SUMIFS(Potoki!CJ:CJ,Potoki!$F:$F,$F146,Potoki!$G:$G,IF($G146="","",$G146)))</f>
        <v>0</v>
      </c>
      <c r="CK146" s="30">
        <f>IF(CK$5="",0,SUMIFS(Potoki!CK:CK,Potoki!$F:$F,$F146,Potoki!$G:$G,IF($G146="","",$G146)))</f>
        <v>0</v>
      </c>
      <c r="CL146" s="30">
        <f>IF(CL$5="",0,SUMIFS(Potoki!CL:CL,Potoki!$F:$F,$F146,Potoki!$G:$G,IF($G146="","",$G146)))</f>
        <v>0</v>
      </c>
      <c r="CM146" s="30">
        <f>IF(CM$5="",0,SUMIFS(Potoki!CM:CM,Potoki!$F:$F,$F146,Potoki!$G:$G,IF($G146="","",$G146)))</f>
        <v>0</v>
      </c>
      <c r="CN146" s="30">
        <f>IF(CN$5="",0,SUMIFS(Potoki!CN:CN,Potoki!$F:$F,$F146,Potoki!$G:$G,IF($G146="","",$G146)))</f>
        <v>0</v>
      </c>
      <c r="CO146" s="30">
        <f>IF(CO$5="",0,SUMIFS(Potoki!CO:CO,Potoki!$F:$F,$F146,Potoki!$G:$G,IF($G146="","",$G146)))</f>
        <v>0</v>
      </c>
      <c r="CP146" s="30">
        <f>IF(CP$5="",0,SUMIFS(Potoki!CP:CP,Potoki!$F:$F,$F146,Potoki!$G:$G,IF($G146="","",$G146)))</f>
        <v>0</v>
      </c>
      <c r="CQ146" s="30">
        <f>IF(CQ$5="",0,SUMIFS(Potoki!CQ:CQ,Potoki!$F:$F,$F146,Potoki!$G:$G,IF($G146="","",$G146)))</f>
        <v>0</v>
      </c>
      <c r="CR146" s="30">
        <f>IF(CR$5="",0,SUMIFS(Potoki!CR:CR,Potoki!$F:$F,$F146,Potoki!$G:$G,IF($G146="","",$G146)))</f>
        <v>0</v>
      </c>
      <c r="CS146" s="30">
        <f>IF(CS$5="",0,SUMIFS(Potoki!CS:CS,Potoki!$F:$F,$F146,Potoki!$G:$G,IF($G146="","",$G146)))</f>
        <v>0</v>
      </c>
      <c r="CT146" s="30">
        <f>IF(CT$5="",0,SUMIFS(Potoki!CT:CT,Potoki!$F:$F,$F146,Potoki!$G:$G,IF($G146="","",$G146)))</f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 t="shared" si="210"/>
        <v>Поступление ГП на склад ГП</v>
      </c>
      <c r="G147" s="27" t="str">
        <f>BP!$F$23</f>
        <v>Материал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10437912.800000001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560</v>
      </c>
      <c r="AI147" s="30">
        <f ca="1">IF(AI$5="",0,SUMIFS(Potoki!AI:AI,Potoki!$F:$F,$F147,Potoki!$G:$G,IF($G147="","",$G147)))</f>
        <v>2240</v>
      </c>
      <c r="AJ147" s="30">
        <f ca="1">IF(AJ$5="",0,SUMIFS(Potoki!AJ:AJ,Potoki!$F:$F,$F147,Potoki!$G:$G,IF($G147="","",$G147)))</f>
        <v>4032</v>
      </c>
      <c r="AK147" s="30">
        <f ca="1">IF(AK$5="",0,SUMIFS(Potoki!AK:AK,Potoki!$F:$F,$F147,Potoki!$G:$G,IF($G147="","",$G147)))</f>
        <v>5894</v>
      </c>
      <c r="AL147" s="30">
        <f ca="1">IF(AL$5="",0,SUMIFS(Potoki!AL:AL,Potoki!$F:$F,$F147,Potoki!$G:$G,IF($G147="","",$G147)))</f>
        <v>7518</v>
      </c>
      <c r="AM147" s="30">
        <f ca="1">IF(AM$5="",0,SUMIFS(Potoki!AM:AM,Potoki!$F:$F,$F147,Potoki!$G:$G,IF($G147="","",$G147)))</f>
        <v>9875.6000000000022</v>
      </c>
      <c r="AN147" s="30">
        <f ca="1">IF(AN$5="",0,SUMIFS(Potoki!AN:AN,Potoki!$F:$F,$F147,Potoki!$G:$G,IF($G147="","",$G147)))</f>
        <v>16035.600000000002</v>
      </c>
      <c r="AO147" s="30">
        <f ca="1">IF(AO$5="",0,SUMIFS(Potoki!AO:AO,Potoki!$F:$F,$F147,Potoki!$G:$G,IF($G147="","",$G147)))</f>
        <v>26406.799999999999</v>
      </c>
      <c r="AP147" s="30">
        <f ca="1">IF(AP$5="",0,SUMIFS(Potoki!AP:AP,Potoki!$F:$F,$F147,Potoki!$G:$G,IF($G147="","",$G147)))</f>
        <v>41295.799999999996</v>
      </c>
      <c r="AQ147" s="30">
        <f ca="1">IF(AQ$5="",0,SUMIFS(Potoki!AQ:AQ,Potoki!$F:$F,$F147,Potoki!$G:$G,IF($G147="","",$G147)))</f>
        <v>60158</v>
      </c>
      <c r="AR147" s="30">
        <f ca="1">IF(AR$5="",0,SUMIFS(Potoki!AR:AR,Potoki!$F:$F,$F147,Potoki!$G:$G,IF($G147="","",$G147)))</f>
        <v>81363.8</v>
      </c>
      <c r="AS147" s="30">
        <f ca="1">IF(AS$5="",0,SUMIFS(Potoki!AS:AS,Potoki!$F:$F,$F147,Potoki!$G:$G,IF($G147="","",$G147)))</f>
        <v>103961.2</v>
      </c>
      <c r="AT147" s="30">
        <f ca="1">IF(AT$5="",0,SUMIFS(Potoki!AT:AT,Potoki!$F:$F,$F147,Potoki!$G:$G,IF($G147="","",$G147)))</f>
        <v>127281</v>
      </c>
      <c r="AU147" s="30">
        <f ca="1">IF(AU$5="",0,SUMIFS(Potoki!AU:AU,Potoki!$F:$F,$F147,Potoki!$G:$G,IF($G147="","",$G147)))</f>
        <v>150983</v>
      </c>
      <c r="AV147" s="30">
        <f ca="1">IF(AV$5="",0,SUMIFS(Potoki!AV:AV,Potoki!$F:$F,$F147,Potoki!$G:$G,IF($G147="","",$G147)))</f>
        <v>174853</v>
      </c>
      <c r="AW147" s="30">
        <f ca="1">IF(AW$5="",0,SUMIFS(Potoki!AW:AW,Potoki!$F:$F,$F147,Potoki!$G:$G,IF($G147="","",$G147)))</f>
        <v>198765</v>
      </c>
      <c r="AX147" s="30">
        <f ca="1">IF(AX$5="",0,SUMIFS(Potoki!AX:AX,Potoki!$F:$F,$F147,Potoki!$G:$G,IF($G147="","",$G147)))</f>
        <v>222698</v>
      </c>
      <c r="AY147" s="30">
        <f ca="1">IF(AY$5="",0,SUMIFS(Potoki!AY:AY,Potoki!$F:$F,$F147,Potoki!$G:$G,IF($G147="","",$G147)))</f>
        <v>246638</v>
      </c>
      <c r="AZ147" s="30">
        <f ca="1">IF(AZ$5="",0,SUMIFS(Potoki!AZ:AZ,Potoki!$F:$F,$F147,Potoki!$G:$G,IF($G147="","",$G147)))</f>
        <v>270578</v>
      </c>
      <c r="BA147" s="30">
        <f ca="1">IF(BA$5="",0,SUMIFS(Potoki!BA:BA,Potoki!$F:$F,$F147,Potoki!$G:$G,IF($G147="","",$G147)))</f>
        <v>294518</v>
      </c>
      <c r="BB147" s="30">
        <f ca="1">IF(BB$5="",0,SUMIFS(Potoki!BB:BB,Potoki!$F:$F,$F147,Potoki!$G:$G,IF($G147="","",$G147)))</f>
        <v>318458</v>
      </c>
      <c r="BC147" s="30">
        <f ca="1">IF(BC$5="",0,SUMIFS(Potoki!BC:BC,Potoki!$F:$F,$F147,Potoki!$G:$G,IF($G147="","",$G147)))</f>
        <v>342398</v>
      </c>
      <c r="BD147" s="30">
        <f ca="1">IF(BD$5="",0,SUMIFS(Potoki!BD:BD,Potoki!$F:$F,$F147,Potoki!$G:$G,IF($G147="","",$G147)))</f>
        <v>366338</v>
      </c>
      <c r="BE147" s="30">
        <f ca="1">IF(BE$5="",0,SUMIFS(Potoki!BE:BE,Potoki!$F:$F,$F147,Potoki!$G:$G,IF($G147="","",$G147)))</f>
        <v>388878</v>
      </c>
      <c r="BF147" s="30">
        <f ca="1">IF(BF$5="",0,SUMIFS(Potoki!BF:BF,Potoki!$F:$F,$F147,Potoki!$G:$G,IF($G147="","",$G147)))</f>
        <v>407218</v>
      </c>
      <c r="BG147" s="30">
        <f ca="1">IF(BG$5="",0,SUMIFS(Potoki!BG:BG,Potoki!$F:$F,$F147,Potoki!$G:$G,IF($G147="","",$G147)))</f>
        <v>421078</v>
      </c>
      <c r="BH147" s="30">
        <f ca="1">IF(BH$5="",0,SUMIFS(Potoki!BH:BH,Potoki!$F:$F,$F147,Potoki!$G:$G,IF($G147="","",$G147)))</f>
        <v>430283</v>
      </c>
      <c r="BI147" s="30">
        <f ca="1">IF(BI$5="",0,SUMIFS(Potoki!BI:BI,Potoki!$F:$F,$F147,Potoki!$G:$G,IF($G147="","",$G147)))</f>
        <v>435428</v>
      </c>
      <c r="BJ147" s="30">
        <f ca="1">IF(BJ$5="",0,SUMIFS(Potoki!BJ:BJ,Potoki!$F:$F,$F147,Potoki!$G:$G,IF($G147="","",$G147)))</f>
        <v>438179</v>
      </c>
      <c r="BK147" s="30">
        <f ca="1">IF(BK$5="",0,SUMIFS(Potoki!BK:BK,Potoki!$F:$F,$F147,Potoki!$G:$G,IF($G147="","",$G147)))</f>
        <v>439530</v>
      </c>
      <c r="BL147" s="30">
        <f ca="1">IF(BL$5="",0,SUMIFS(Potoki!BL:BL,Potoki!$F:$F,$F147,Potoki!$G:$G,IF($G147="","",$G147)))</f>
        <v>440153</v>
      </c>
      <c r="BM147" s="30">
        <f ca="1">IF(BM$5="",0,SUMIFS(Potoki!BM:BM,Potoki!$F:$F,$F147,Potoki!$G:$G,IF($G147="","",$G147)))</f>
        <v>440391</v>
      </c>
      <c r="BN147" s="30">
        <f ca="1">IF(BN$5="",0,SUMIFS(Potoki!BN:BN,Potoki!$F:$F,$F147,Potoki!$G:$G,IF($G147="","",$G147)))</f>
        <v>440461</v>
      </c>
      <c r="BO147" s="30">
        <f ca="1">IF(BO$5="",0,SUMIFS(Potoki!BO:BO,Potoki!$F:$F,$F147,Potoki!$G:$G,IF($G147="","",$G147)))</f>
        <v>440489</v>
      </c>
      <c r="BP147" s="30">
        <f ca="1">IF(BP$5="",0,SUMIFS(Potoki!BP:BP,Potoki!$F:$F,$F147,Potoki!$G:$G,IF($G147="","",$G147)))</f>
        <v>440496.00000000006</v>
      </c>
      <c r="BQ147" s="30">
        <f ca="1">IF(BQ$5="",0,SUMIFS(Potoki!BQ:BQ,Potoki!$F:$F,$F147,Potoki!$G:$G,IF($G147="","",$G147)))</f>
        <v>440496.00000000006</v>
      </c>
      <c r="BR147" s="30">
        <f ca="1">IF(BR$5="",0,SUMIFS(Potoki!BR:BR,Potoki!$F:$F,$F147,Potoki!$G:$G,IF($G147="","",$G147)))</f>
        <v>440496.00000000006</v>
      </c>
      <c r="BS147" s="30">
        <f ca="1">IF(BS$5="",0,SUMIFS(Potoki!BS:BS,Potoki!$F:$F,$F147,Potoki!$G:$G,IF($G147="","",$G147)))</f>
        <v>440496.00000000006</v>
      </c>
      <c r="BT147" s="30">
        <f ca="1">IF(BT$5="",0,SUMIFS(Potoki!BT:BT,Potoki!$F:$F,$F147,Potoki!$G:$G,IF($G147="","",$G147)))</f>
        <v>440496.00000000006</v>
      </c>
      <c r="BU147" s="30">
        <f ca="1">IF(BU$5="",0,SUMIFS(Potoki!BU:BU,Potoki!$F:$F,$F147,Potoki!$G:$G,IF($G147="","",$G147)))</f>
        <v>440496.00000000006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si="210"/>
        <v>Поступление ГП на склад ГП</v>
      </c>
      <c r="G148" s="27" t="str">
        <f>BP!$F$24</f>
        <v>Вн.пр-во</v>
      </c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223669560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12000</v>
      </c>
      <c r="AI148" s="30">
        <f ca="1">IF(AI$5="",0,SUMIFS(Potoki!AI:AI,Potoki!$F:$F,$F148,Potoki!$G:$G,IF($G148="","",$G148)))</f>
        <v>48000</v>
      </c>
      <c r="AJ148" s="30">
        <f ca="1">IF(AJ$5="",0,SUMIFS(Potoki!AJ:AJ,Potoki!$F:$F,$F148,Potoki!$G:$G,IF($G148="","",$G148)))</f>
        <v>86400</v>
      </c>
      <c r="AK148" s="30">
        <f ca="1">IF(AK$5="",0,SUMIFS(Potoki!AK:AK,Potoki!$F:$F,$F148,Potoki!$G:$G,IF($G148="","",$G148)))</f>
        <v>126300</v>
      </c>
      <c r="AL148" s="30">
        <f ca="1">IF(AL$5="",0,SUMIFS(Potoki!AL:AL,Potoki!$F:$F,$F148,Potoki!$G:$G,IF($G148="","",$G148)))</f>
        <v>161100</v>
      </c>
      <c r="AM148" s="30">
        <f ca="1">IF(AM$5="",0,SUMIFS(Potoki!AM:AM,Potoki!$F:$F,$F148,Potoki!$G:$G,IF($G148="","",$G148)))</f>
        <v>211620.00000000003</v>
      </c>
      <c r="AN148" s="30">
        <f ca="1">IF(AN$5="",0,SUMIFS(Potoki!AN:AN,Potoki!$F:$F,$F148,Potoki!$G:$G,IF($G148="","",$G148)))</f>
        <v>343620</v>
      </c>
      <c r="AO148" s="30">
        <f ca="1">IF(AO$5="",0,SUMIFS(Potoki!AO:AO,Potoki!$F:$F,$F148,Potoki!$G:$G,IF($G148="","",$G148)))</f>
        <v>565860</v>
      </c>
      <c r="AP148" s="30">
        <f ca="1">IF(AP$5="",0,SUMIFS(Potoki!AP:AP,Potoki!$F:$F,$F148,Potoki!$G:$G,IF($G148="","",$G148)))</f>
        <v>884910</v>
      </c>
      <c r="AQ148" s="30">
        <f ca="1">IF(AQ$5="",0,SUMIFS(Potoki!AQ:AQ,Potoki!$F:$F,$F148,Potoki!$G:$G,IF($G148="","",$G148)))</f>
        <v>1289100</v>
      </c>
      <c r="AR148" s="30">
        <f ca="1">IF(AR$5="",0,SUMIFS(Potoki!AR:AR,Potoki!$F:$F,$F148,Potoki!$G:$G,IF($G148="","",$G148)))</f>
        <v>1743510</v>
      </c>
      <c r="AS148" s="30">
        <f ca="1">IF(AS$5="",0,SUMIFS(Potoki!AS:AS,Potoki!$F:$F,$F148,Potoki!$G:$G,IF($G148="","",$G148)))</f>
        <v>2227740</v>
      </c>
      <c r="AT148" s="30">
        <f ca="1">IF(AT$5="",0,SUMIFS(Potoki!AT:AT,Potoki!$F:$F,$F148,Potoki!$G:$G,IF($G148="","",$G148)))</f>
        <v>2727450</v>
      </c>
      <c r="AU148" s="30">
        <f ca="1">IF(AU$5="",0,SUMIFS(Potoki!AU:AU,Potoki!$F:$F,$F148,Potoki!$G:$G,IF($G148="","",$G148)))</f>
        <v>3235350</v>
      </c>
      <c r="AV148" s="30">
        <f ca="1">IF(AV$5="",0,SUMIFS(Potoki!AV:AV,Potoki!$F:$F,$F148,Potoki!$G:$G,IF($G148="","",$G148)))</f>
        <v>3746850</v>
      </c>
      <c r="AW148" s="30">
        <f ca="1">IF(AW$5="",0,SUMIFS(Potoki!AW:AW,Potoki!$F:$F,$F148,Potoki!$G:$G,IF($G148="","",$G148)))</f>
        <v>4259250</v>
      </c>
      <c r="AX148" s="30">
        <f ca="1">IF(AX$5="",0,SUMIFS(Potoki!AX:AX,Potoki!$F:$F,$F148,Potoki!$G:$G,IF($G148="","",$G148)))</f>
        <v>4772100</v>
      </c>
      <c r="AY148" s="30">
        <f ca="1">IF(AY$5="",0,SUMIFS(Potoki!AY:AY,Potoki!$F:$F,$F148,Potoki!$G:$G,IF($G148="","",$G148)))</f>
        <v>5285100</v>
      </c>
      <c r="AZ148" s="30">
        <f ca="1">IF(AZ$5="",0,SUMIFS(Potoki!AZ:AZ,Potoki!$F:$F,$F148,Potoki!$G:$G,IF($G148="","",$G148)))</f>
        <v>5798100</v>
      </c>
      <c r="BA148" s="30">
        <f ca="1">IF(BA$5="",0,SUMIFS(Potoki!BA:BA,Potoki!$F:$F,$F148,Potoki!$G:$G,IF($G148="","",$G148)))</f>
        <v>6311100</v>
      </c>
      <c r="BB148" s="30">
        <f ca="1">IF(BB$5="",0,SUMIFS(Potoki!BB:BB,Potoki!$F:$F,$F148,Potoki!$G:$G,IF($G148="","",$G148)))</f>
        <v>6824100</v>
      </c>
      <c r="BC148" s="30">
        <f ca="1">IF(BC$5="",0,SUMIFS(Potoki!BC:BC,Potoki!$F:$F,$F148,Potoki!$G:$G,IF($G148="","",$G148)))</f>
        <v>7337100</v>
      </c>
      <c r="BD148" s="30">
        <f ca="1">IF(BD$5="",0,SUMIFS(Potoki!BD:BD,Potoki!$F:$F,$F148,Potoki!$G:$G,IF($G148="","",$G148)))</f>
        <v>7850100</v>
      </c>
      <c r="BE148" s="30">
        <f ca="1">IF(BE$5="",0,SUMIFS(Potoki!BE:BE,Potoki!$F:$F,$F148,Potoki!$G:$G,IF($G148="","",$G148)))</f>
        <v>8333100</v>
      </c>
      <c r="BF148" s="30">
        <f ca="1">IF(BF$5="",0,SUMIFS(Potoki!BF:BF,Potoki!$F:$F,$F148,Potoki!$G:$G,IF($G148="","",$G148)))</f>
        <v>8726100</v>
      </c>
      <c r="BG148" s="30">
        <f ca="1">IF(BG$5="",0,SUMIFS(Potoki!BG:BG,Potoki!$F:$F,$F148,Potoki!$G:$G,IF($G148="","",$G148)))</f>
        <v>9023100</v>
      </c>
      <c r="BH148" s="30">
        <f ca="1">IF(BH$5="",0,SUMIFS(Potoki!BH:BH,Potoki!$F:$F,$F148,Potoki!$G:$G,IF($G148="","",$G148)))</f>
        <v>9220350</v>
      </c>
      <c r="BI148" s="30">
        <f ca="1">IF(BI$5="",0,SUMIFS(Potoki!BI:BI,Potoki!$F:$F,$F148,Potoki!$G:$G,IF($G148="","",$G148)))</f>
        <v>9330600</v>
      </c>
      <c r="BJ148" s="30">
        <f ca="1">IF(BJ$5="",0,SUMIFS(Potoki!BJ:BJ,Potoki!$F:$F,$F148,Potoki!$G:$G,IF($G148="","",$G148)))</f>
        <v>9389550</v>
      </c>
      <c r="BK148" s="30">
        <f ca="1">IF(BK$5="",0,SUMIFS(Potoki!BK:BK,Potoki!$F:$F,$F148,Potoki!$G:$G,IF($G148="","",$G148)))</f>
        <v>9418500</v>
      </c>
      <c r="BL148" s="30">
        <f ca="1">IF(BL$5="",0,SUMIFS(Potoki!BL:BL,Potoki!$F:$F,$F148,Potoki!$G:$G,IF($G148="","",$G148)))</f>
        <v>9431850</v>
      </c>
      <c r="BM148" s="30">
        <f ca="1">IF(BM$5="",0,SUMIFS(Potoki!BM:BM,Potoki!$F:$F,$F148,Potoki!$G:$G,IF($G148="","",$G148)))</f>
        <v>9436950</v>
      </c>
      <c r="BN148" s="30">
        <f ca="1">IF(BN$5="",0,SUMIFS(Potoki!BN:BN,Potoki!$F:$F,$F148,Potoki!$G:$G,IF($G148="","",$G148)))</f>
        <v>9438450</v>
      </c>
      <c r="BO148" s="30">
        <f ca="1">IF(BO$5="",0,SUMIFS(Potoki!BO:BO,Potoki!$F:$F,$F148,Potoki!$G:$G,IF($G148="","",$G148)))</f>
        <v>9439050</v>
      </c>
      <c r="BP148" s="30">
        <f ca="1">IF(BP$5="",0,SUMIFS(Potoki!BP:BP,Potoki!$F:$F,$F148,Potoki!$G:$G,IF($G148="","",$G148)))</f>
        <v>9439200.0000000019</v>
      </c>
      <c r="BQ148" s="30">
        <f ca="1">IF(BQ$5="",0,SUMIFS(Potoki!BQ:BQ,Potoki!$F:$F,$F148,Potoki!$G:$G,IF($G148="","",$G148)))</f>
        <v>9439200.0000000019</v>
      </c>
      <c r="BR148" s="30">
        <f ca="1">IF(BR$5="",0,SUMIFS(Potoki!BR:BR,Potoki!$F:$F,$F148,Potoki!$G:$G,IF($G148="","",$G148)))</f>
        <v>9439200.0000000019</v>
      </c>
      <c r="BS148" s="30">
        <f ca="1">IF(BS$5="",0,SUMIFS(Potoki!BS:BS,Potoki!$F:$F,$F148,Potoki!$G:$G,IF($G148="","",$G148)))</f>
        <v>9439200.0000000019</v>
      </c>
      <c r="BT148" s="30">
        <f ca="1">IF(BT$5="",0,SUMIFS(Potoki!BT:BT,Potoki!$F:$F,$F148,Potoki!$G:$G,IF($G148="","",$G148)))</f>
        <v>9439200.0000000019</v>
      </c>
      <c r="BU148" s="30">
        <f ca="1">IF(BU$5="",0,SUMIFS(Potoki!BU:BU,Potoki!$F:$F,$F148,Potoki!$G:$G,IF($G148="","",$G148)))</f>
        <v>9439200.0000000019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210"/>
        <v>Поступление ГП на склад ГП</v>
      </c>
      <c r="G149" s="27" t="str">
        <f>BP!$F$25</f>
        <v>Упаковка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29822608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1600</v>
      </c>
      <c r="AI149" s="30">
        <f ca="1">IF(AI$5="",0,SUMIFS(Potoki!AI:AI,Potoki!$F:$F,$F149,Potoki!$G:$G,IF($G149="","",$G149)))</f>
        <v>6400</v>
      </c>
      <c r="AJ149" s="30">
        <f ca="1">IF(AJ$5="",0,SUMIFS(Potoki!AJ:AJ,Potoki!$F:$F,$F149,Potoki!$G:$G,IF($G149="","",$G149)))</f>
        <v>11520</v>
      </c>
      <c r="AK149" s="30">
        <f ca="1">IF(AK$5="",0,SUMIFS(Potoki!AK:AK,Potoki!$F:$F,$F149,Potoki!$G:$G,IF($G149="","",$G149)))</f>
        <v>16840</v>
      </c>
      <c r="AL149" s="30">
        <f ca="1">IF(AL$5="",0,SUMIFS(Potoki!AL:AL,Potoki!$F:$F,$F149,Potoki!$G:$G,IF($G149="","",$G149)))</f>
        <v>21480</v>
      </c>
      <c r="AM149" s="30">
        <f ca="1">IF(AM$5="",0,SUMIFS(Potoki!AM:AM,Potoki!$F:$F,$F149,Potoki!$G:$G,IF($G149="","",$G149)))</f>
        <v>28216.000000000004</v>
      </c>
      <c r="AN149" s="30">
        <f ca="1">IF(AN$5="",0,SUMIFS(Potoki!AN:AN,Potoki!$F:$F,$F149,Potoki!$G:$G,IF($G149="","",$G149)))</f>
        <v>45816</v>
      </c>
      <c r="AO149" s="30">
        <f ca="1">IF(AO$5="",0,SUMIFS(Potoki!AO:AO,Potoki!$F:$F,$F149,Potoki!$G:$G,IF($G149="","",$G149)))</f>
        <v>75448</v>
      </c>
      <c r="AP149" s="30">
        <f ca="1">IF(AP$5="",0,SUMIFS(Potoki!AP:AP,Potoki!$F:$F,$F149,Potoki!$G:$G,IF($G149="","",$G149)))</f>
        <v>117988</v>
      </c>
      <c r="AQ149" s="30">
        <f ca="1">IF(AQ$5="",0,SUMIFS(Potoki!AQ:AQ,Potoki!$F:$F,$F149,Potoki!$G:$G,IF($G149="","",$G149)))</f>
        <v>171880</v>
      </c>
      <c r="AR149" s="30">
        <f ca="1">IF(AR$5="",0,SUMIFS(Potoki!AR:AR,Potoki!$F:$F,$F149,Potoki!$G:$G,IF($G149="","",$G149)))</f>
        <v>232468</v>
      </c>
      <c r="AS149" s="30">
        <f ca="1">IF(AS$5="",0,SUMIFS(Potoki!AS:AS,Potoki!$F:$F,$F149,Potoki!$G:$G,IF($G149="","",$G149)))</f>
        <v>297032</v>
      </c>
      <c r="AT149" s="30">
        <f ca="1">IF(AT$5="",0,SUMIFS(Potoki!AT:AT,Potoki!$F:$F,$F149,Potoki!$G:$G,IF($G149="","",$G149)))</f>
        <v>363660</v>
      </c>
      <c r="AU149" s="30">
        <f ca="1">IF(AU$5="",0,SUMIFS(Potoki!AU:AU,Potoki!$F:$F,$F149,Potoki!$G:$G,IF($G149="","",$G149)))</f>
        <v>431380</v>
      </c>
      <c r="AV149" s="30">
        <f ca="1">IF(AV$5="",0,SUMIFS(Potoki!AV:AV,Potoki!$F:$F,$F149,Potoki!$G:$G,IF($G149="","",$G149)))</f>
        <v>499580</v>
      </c>
      <c r="AW149" s="30">
        <f ca="1">IF(AW$5="",0,SUMIFS(Potoki!AW:AW,Potoki!$F:$F,$F149,Potoki!$G:$G,IF($G149="","",$G149)))</f>
        <v>567900</v>
      </c>
      <c r="AX149" s="30">
        <f ca="1">IF(AX$5="",0,SUMIFS(Potoki!AX:AX,Potoki!$F:$F,$F149,Potoki!$G:$G,IF($G149="","",$G149)))</f>
        <v>636280</v>
      </c>
      <c r="AY149" s="30">
        <f ca="1">IF(AY$5="",0,SUMIFS(Potoki!AY:AY,Potoki!$F:$F,$F149,Potoki!$G:$G,IF($G149="","",$G149)))</f>
        <v>704680</v>
      </c>
      <c r="AZ149" s="30">
        <f ca="1">IF(AZ$5="",0,SUMIFS(Potoki!AZ:AZ,Potoki!$F:$F,$F149,Potoki!$G:$G,IF($G149="","",$G149)))</f>
        <v>773080</v>
      </c>
      <c r="BA149" s="30">
        <f ca="1">IF(BA$5="",0,SUMIFS(Potoki!BA:BA,Potoki!$F:$F,$F149,Potoki!$G:$G,IF($G149="","",$G149)))</f>
        <v>841480</v>
      </c>
      <c r="BB149" s="30">
        <f ca="1">IF(BB$5="",0,SUMIFS(Potoki!BB:BB,Potoki!$F:$F,$F149,Potoki!$G:$G,IF($G149="","",$G149)))</f>
        <v>909880</v>
      </c>
      <c r="BC149" s="30">
        <f ca="1">IF(BC$5="",0,SUMIFS(Potoki!BC:BC,Potoki!$F:$F,$F149,Potoki!$G:$G,IF($G149="","",$G149)))</f>
        <v>978280</v>
      </c>
      <c r="BD149" s="30">
        <f ca="1">IF(BD$5="",0,SUMIFS(Potoki!BD:BD,Potoki!$F:$F,$F149,Potoki!$G:$G,IF($G149="","",$G149)))</f>
        <v>1046680</v>
      </c>
      <c r="BE149" s="30">
        <f ca="1">IF(BE$5="",0,SUMIFS(Potoki!BE:BE,Potoki!$F:$F,$F149,Potoki!$G:$G,IF($G149="","",$G149)))</f>
        <v>1111080</v>
      </c>
      <c r="BF149" s="30">
        <f ca="1">IF(BF$5="",0,SUMIFS(Potoki!BF:BF,Potoki!$F:$F,$F149,Potoki!$G:$G,IF($G149="","",$G149)))</f>
        <v>1163480</v>
      </c>
      <c r="BG149" s="30">
        <f ca="1">IF(BG$5="",0,SUMIFS(Potoki!BG:BG,Potoki!$F:$F,$F149,Potoki!$G:$G,IF($G149="","",$G149)))</f>
        <v>1203080</v>
      </c>
      <c r="BH149" s="30">
        <f ca="1">IF(BH$5="",0,SUMIFS(Potoki!BH:BH,Potoki!$F:$F,$F149,Potoki!$G:$G,IF($G149="","",$G149)))</f>
        <v>1229380</v>
      </c>
      <c r="BI149" s="30">
        <f ca="1">IF(BI$5="",0,SUMIFS(Potoki!BI:BI,Potoki!$F:$F,$F149,Potoki!$G:$G,IF($G149="","",$G149)))</f>
        <v>1244080</v>
      </c>
      <c r="BJ149" s="30">
        <f ca="1">IF(BJ$5="",0,SUMIFS(Potoki!BJ:BJ,Potoki!$F:$F,$F149,Potoki!$G:$G,IF($G149="","",$G149)))</f>
        <v>1251940</v>
      </c>
      <c r="BK149" s="30">
        <f ca="1">IF(BK$5="",0,SUMIFS(Potoki!BK:BK,Potoki!$F:$F,$F149,Potoki!$G:$G,IF($G149="","",$G149)))</f>
        <v>1255800</v>
      </c>
      <c r="BL149" s="30">
        <f ca="1">IF(BL$5="",0,SUMIFS(Potoki!BL:BL,Potoki!$F:$F,$F149,Potoki!$G:$G,IF($G149="","",$G149)))</f>
        <v>1257580</v>
      </c>
      <c r="BM149" s="30">
        <f ca="1">IF(BM$5="",0,SUMIFS(Potoki!BM:BM,Potoki!$F:$F,$F149,Potoki!$G:$G,IF($G149="","",$G149)))</f>
        <v>1258260</v>
      </c>
      <c r="BN149" s="30">
        <f ca="1">IF(BN$5="",0,SUMIFS(Potoki!BN:BN,Potoki!$F:$F,$F149,Potoki!$G:$G,IF($G149="","",$G149)))</f>
        <v>1258460</v>
      </c>
      <c r="BO149" s="30">
        <f ca="1">IF(BO$5="",0,SUMIFS(Potoki!BO:BO,Potoki!$F:$F,$F149,Potoki!$G:$G,IF($G149="","",$G149)))</f>
        <v>1258540</v>
      </c>
      <c r="BP149" s="30">
        <f ca="1">IF(BP$5="",0,SUMIFS(Potoki!BP:BP,Potoki!$F:$F,$F149,Potoki!$G:$G,IF($G149="","",$G149)))</f>
        <v>1258560.0000000002</v>
      </c>
      <c r="BQ149" s="30">
        <f ca="1">IF(BQ$5="",0,SUMIFS(Potoki!BQ:BQ,Potoki!$F:$F,$F149,Potoki!$G:$G,IF($G149="","",$G149)))</f>
        <v>1258560.0000000002</v>
      </c>
      <c r="BR149" s="30">
        <f ca="1">IF(BR$5="",0,SUMIFS(Potoki!BR:BR,Potoki!$F:$F,$F149,Potoki!$G:$G,IF($G149="","",$G149)))</f>
        <v>1258560.0000000002</v>
      </c>
      <c r="BS149" s="30">
        <f ca="1">IF(BS$5="",0,SUMIFS(Potoki!BS:BS,Potoki!$F:$F,$F149,Potoki!$G:$G,IF($G149="","",$G149)))</f>
        <v>1258560.0000000002</v>
      </c>
      <c r="BT149" s="30">
        <f ca="1">IF(BT$5="",0,SUMIFS(Potoki!BT:BT,Potoki!$F:$F,$F149,Potoki!$G:$G,IF($G149="","",$G149)))</f>
        <v>1258560.0000000002</v>
      </c>
      <c r="BU149" s="30">
        <f ca="1">IF(BU$5="",0,SUMIFS(Potoki!BU:BU,Potoki!$F:$F,$F149,Potoki!$G:$G,IF($G149="","",$G149)))</f>
        <v>1258560.0000000002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210"/>
        <v>Поступление ГП на склад ГП</v>
      </c>
      <c r="G150" s="27" t="str">
        <f>BP!$F$26</f>
        <v>ФОТ првПерс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18639130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1000</v>
      </c>
      <c r="AI150" s="30">
        <f ca="1">IF(AI$5="",0,SUMIFS(Potoki!AI:AI,Potoki!$F:$F,$F150,Potoki!$G:$G,IF($G150="","",$G150)))</f>
        <v>4000</v>
      </c>
      <c r="AJ150" s="30">
        <f ca="1">IF(AJ$5="",0,SUMIFS(Potoki!AJ:AJ,Potoki!$F:$F,$F150,Potoki!$G:$G,IF($G150="","",$G150)))</f>
        <v>7200</v>
      </c>
      <c r="AK150" s="30">
        <f ca="1">IF(AK$5="",0,SUMIFS(Potoki!AK:AK,Potoki!$F:$F,$F150,Potoki!$G:$G,IF($G150="","",$G150)))</f>
        <v>10525</v>
      </c>
      <c r="AL150" s="30">
        <f ca="1">IF(AL$5="",0,SUMIFS(Potoki!AL:AL,Potoki!$F:$F,$F150,Potoki!$G:$G,IF($G150="","",$G150)))</f>
        <v>13425</v>
      </c>
      <c r="AM150" s="30">
        <f ca="1">IF(AM$5="",0,SUMIFS(Potoki!AM:AM,Potoki!$F:$F,$F150,Potoki!$G:$G,IF($G150="","",$G150)))</f>
        <v>17635.000000000004</v>
      </c>
      <c r="AN150" s="30">
        <f ca="1">IF(AN$5="",0,SUMIFS(Potoki!AN:AN,Potoki!$F:$F,$F150,Potoki!$G:$G,IF($G150="","",$G150)))</f>
        <v>28635.000000000004</v>
      </c>
      <c r="AO150" s="30">
        <f ca="1">IF(AO$5="",0,SUMIFS(Potoki!AO:AO,Potoki!$F:$F,$F150,Potoki!$G:$G,IF($G150="","",$G150)))</f>
        <v>47155</v>
      </c>
      <c r="AP150" s="30">
        <f ca="1">IF(AP$5="",0,SUMIFS(Potoki!AP:AP,Potoki!$F:$F,$F150,Potoki!$G:$G,IF($G150="","",$G150)))</f>
        <v>73742.5</v>
      </c>
      <c r="AQ150" s="30">
        <f ca="1">IF(AQ$5="",0,SUMIFS(Potoki!AQ:AQ,Potoki!$F:$F,$F150,Potoki!$G:$G,IF($G150="","",$G150)))</f>
        <v>107425</v>
      </c>
      <c r="AR150" s="30">
        <f ca="1">IF(AR$5="",0,SUMIFS(Potoki!AR:AR,Potoki!$F:$F,$F150,Potoki!$G:$G,IF($G150="","",$G150)))</f>
        <v>145292.5</v>
      </c>
      <c r="AS150" s="30">
        <f ca="1">IF(AS$5="",0,SUMIFS(Potoki!AS:AS,Potoki!$F:$F,$F150,Potoki!$G:$G,IF($G150="","",$G150)))</f>
        <v>185645</v>
      </c>
      <c r="AT150" s="30">
        <f ca="1">IF(AT$5="",0,SUMIFS(Potoki!AT:AT,Potoki!$F:$F,$F150,Potoki!$G:$G,IF($G150="","",$G150)))</f>
        <v>227287.5</v>
      </c>
      <c r="AU150" s="30">
        <f ca="1">IF(AU$5="",0,SUMIFS(Potoki!AU:AU,Potoki!$F:$F,$F150,Potoki!$G:$G,IF($G150="","",$G150)))</f>
        <v>269612.5</v>
      </c>
      <c r="AV150" s="30">
        <f ca="1">IF(AV$5="",0,SUMIFS(Potoki!AV:AV,Potoki!$F:$F,$F150,Potoki!$G:$G,IF($G150="","",$G150)))</f>
        <v>312237.5</v>
      </c>
      <c r="AW150" s="30">
        <f ca="1">IF(AW$5="",0,SUMIFS(Potoki!AW:AW,Potoki!$F:$F,$F150,Potoki!$G:$G,IF($G150="","",$G150)))</f>
        <v>354937.5</v>
      </c>
      <c r="AX150" s="30">
        <f ca="1">IF(AX$5="",0,SUMIFS(Potoki!AX:AX,Potoki!$F:$F,$F150,Potoki!$G:$G,IF($G150="","",$G150)))</f>
        <v>397675</v>
      </c>
      <c r="AY150" s="30">
        <f ca="1">IF(AY$5="",0,SUMIFS(Potoki!AY:AY,Potoki!$F:$F,$F150,Potoki!$G:$G,IF($G150="","",$G150)))</f>
        <v>440425</v>
      </c>
      <c r="AZ150" s="30">
        <f ca="1">IF(AZ$5="",0,SUMIFS(Potoki!AZ:AZ,Potoki!$F:$F,$F150,Potoki!$G:$G,IF($G150="","",$G150)))</f>
        <v>483175</v>
      </c>
      <c r="BA150" s="30">
        <f ca="1">IF(BA$5="",0,SUMIFS(Potoki!BA:BA,Potoki!$F:$F,$F150,Potoki!$G:$G,IF($G150="","",$G150)))</f>
        <v>525925</v>
      </c>
      <c r="BB150" s="30">
        <f ca="1">IF(BB$5="",0,SUMIFS(Potoki!BB:BB,Potoki!$F:$F,$F150,Potoki!$G:$G,IF($G150="","",$G150)))</f>
        <v>568675</v>
      </c>
      <c r="BC150" s="30">
        <f ca="1">IF(BC$5="",0,SUMIFS(Potoki!BC:BC,Potoki!$F:$F,$F150,Potoki!$G:$G,IF($G150="","",$G150)))</f>
        <v>611425</v>
      </c>
      <c r="BD150" s="30">
        <f ca="1">IF(BD$5="",0,SUMIFS(Potoki!BD:BD,Potoki!$F:$F,$F150,Potoki!$G:$G,IF($G150="","",$G150)))</f>
        <v>654175</v>
      </c>
      <c r="BE150" s="30">
        <f ca="1">IF(BE$5="",0,SUMIFS(Potoki!BE:BE,Potoki!$F:$F,$F150,Potoki!$G:$G,IF($G150="","",$G150)))</f>
        <v>694425</v>
      </c>
      <c r="BF150" s="30">
        <f ca="1">IF(BF$5="",0,SUMIFS(Potoki!BF:BF,Potoki!$F:$F,$F150,Potoki!$G:$G,IF($G150="","",$G150)))</f>
        <v>727175</v>
      </c>
      <c r="BG150" s="30">
        <f ca="1">IF(BG$5="",0,SUMIFS(Potoki!BG:BG,Potoki!$F:$F,$F150,Potoki!$G:$G,IF($G150="","",$G150)))</f>
        <v>751925</v>
      </c>
      <c r="BH150" s="30">
        <f ca="1">IF(BH$5="",0,SUMIFS(Potoki!BH:BH,Potoki!$F:$F,$F150,Potoki!$G:$G,IF($G150="","",$G150)))</f>
        <v>768362.5</v>
      </c>
      <c r="BI150" s="30">
        <f ca="1">IF(BI$5="",0,SUMIFS(Potoki!BI:BI,Potoki!$F:$F,$F150,Potoki!$G:$G,IF($G150="","",$G150)))</f>
        <v>777550</v>
      </c>
      <c r="BJ150" s="30">
        <f ca="1">IF(BJ$5="",0,SUMIFS(Potoki!BJ:BJ,Potoki!$F:$F,$F150,Potoki!$G:$G,IF($G150="","",$G150)))</f>
        <v>782462.5</v>
      </c>
      <c r="BK150" s="30">
        <f ca="1">IF(BK$5="",0,SUMIFS(Potoki!BK:BK,Potoki!$F:$F,$F150,Potoki!$G:$G,IF($G150="","",$G150)))</f>
        <v>784875</v>
      </c>
      <c r="BL150" s="30">
        <f ca="1">IF(BL$5="",0,SUMIFS(Potoki!BL:BL,Potoki!$F:$F,$F150,Potoki!$G:$G,IF($G150="","",$G150)))</f>
        <v>785987.5</v>
      </c>
      <c r="BM150" s="30">
        <f ca="1">IF(BM$5="",0,SUMIFS(Potoki!BM:BM,Potoki!$F:$F,$F150,Potoki!$G:$G,IF($G150="","",$G150)))</f>
        <v>786412.5</v>
      </c>
      <c r="BN150" s="30">
        <f ca="1">IF(BN$5="",0,SUMIFS(Potoki!BN:BN,Potoki!$F:$F,$F150,Potoki!$G:$G,IF($G150="","",$G150)))</f>
        <v>786537.5</v>
      </c>
      <c r="BO150" s="30">
        <f ca="1">IF(BO$5="",0,SUMIFS(Potoki!BO:BO,Potoki!$F:$F,$F150,Potoki!$G:$G,IF($G150="","",$G150)))</f>
        <v>786587.5</v>
      </c>
      <c r="BP150" s="30">
        <f ca="1">IF(BP$5="",0,SUMIFS(Potoki!BP:BP,Potoki!$F:$F,$F150,Potoki!$G:$G,IF($G150="","",$G150)))</f>
        <v>786600.00000000012</v>
      </c>
      <c r="BQ150" s="30">
        <f ca="1">IF(BQ$5="",0,SUMIFS(Potoki!BQ:BQ,Potoki!$F:$F,$F150,Potoki!$G:$G,IF($G150="","",$G150)))</f>
        <v>786600.00000000012</v>
      </c>
      <c r="BR150" s="30">
        <f ca="1">IF(BR$5="",0,SUMIFS(Potoki!BR:BR,Potoki!$F:$F,$F150,Potoki!$G:$G,IF($G150="","",$G150)))</f>
        <v>786600.00000000012</v>
      </c>
      <c r="BS150" s="30">
        <f ca="1">IF(BS$5="",0,SUMIFS(Potoki!BS:BS,Potoki!$F:$F,$F150,Potoki!$G:$G,IF($G150="","",$G150)))</f>
        <v>786600.00000000012</v>
      </c>
      <c r="BT150" s="30">
        <f ca="1">IF(BT$5="",0,SUMIFS(Potoki!BT:BT,Potoki!$F:$F,$F150,Potoki!$G:$G,IF($G150="","",$G150)))</f>
        <v>786600.00000000012</v>
      </c>
      <c r="BU150" s="30">
        <f ca="1">IF(BU$5="",0,SUMIFS(Potoki!BU:BU,Potoki!$F:$F,$F150,Potoki!$G:$G,IF($G150="","",$G150)))</f>
        <v>786600.00000000012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210"/>
        <v>Поступление ГП на склад ГП</v>
      </c>
      <c r="G151" s="27" t="str">
        <f>BP!$F$27</f>
        <v>ФОТ упак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9319565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500</v>
      </c>
      <c r="AI151" s="30">
        <f ca="1">IF(AI$5="",0,SUMIFS(Potoki!AI:AI,Potoki!$F:$F,$F151,Potoki!$G:$G,IF($G151="","",$G151)))</f>
        <v>2000</v>
      </c>
      <c r="AJ151" s="30">
        <f ca="1">IF(AJ$5="",0,SUMIFS(Potoki!AJ:AJ,Potoki!$F:$F,$F151,Potoki!$G:$G,IF($G151="","",$G151)))</f>
        <v>3600</v>
      </c>
      <c r="AK151" s="30">
        <f ca="1">IF(AK$5="",0,SUMIFS(Potoki!AK:AK,Potoki!$F:$F,$F151,Potoki!$G:$G,IF($G151="","",$G151)))</f>
        <v>5262.5</v>
      </c>
      <c r="AL151" s="30">
        <f ca="1">IF(AL$5="",0,SUMIFS(Potoki!AL:AL,Potoki!$F:$F,$F151,Potoki!$G:$G,IF($G151="","",$G151)))</f>
        <v>6712.5</v>
      </c>
      <c r="AM151" s="30">
        <f ca="1">IF(AM$5="",0,SUMIFS(Potoki!AM:AM,Potoki!$F:$F,$F151,Potoki!$G:$G,IF($G151="","",$G151)))</f>
        <v>8817.5000000000018</v>
      </c>
      <c r="AN151" s="30">
        <f ca="1">IF(AN$5="",0,SUMIFS(Potoki!AN:AN,Potoki!$F:$F,$F151,Potoki!$G:$G,IF($G151="","",$G151)))</f>
        <v>14317.500000000002</v>
      </c>
      <c r="AO151" s="30">
        <f ca="1">IF(AO$5="",0,SUMIFS(Potoki!AO:AO,Potoki!$F:$F,$F151,Potoki!$G:$G,IF($G151="","",$G151)))</f>
        <v>23577.5</v>
      </c>
      <c r="AP151" s="30">
        <f ca="1">IF(AP$5="",0,SUMIFS(Potoki!AP:AP,Potoki!$F:$F,$F151,Potoki!$G:$G,IF($G151="","",$G151)))</f>
        <v>36871.25</v>
      </c>
      <c r="AQ151" s="30">
        <f ca="1">IF(AQ$5="",0,SUMIFS(Potoki!AQ:AQ,Potoki!$F:$F,$F151,Potoki!$G:$G,IF($G151="","",$G151)))</f>
        <v>53712.5</v>
      </c>
      <c r="AR151" s="30">
        <f ca="1">IF(AR$5="",0,SUMIFS(Potoki!AR:AR,Potoki!$F:$F,$F151,Potoki!$G:$G,IF($G151="","",$G151)))</f>
        <v>72646.25</v>
      </c>
      <c r="AS151" s="30">
        <f ca="1">IF(AS$5="",0,SUMIFS(Potoki!AS:AS,Potoki!$F:$F,$F151,Potoki!$G:$G,IF($G151="","",$G151)))</f>
        <v>92822.5</v>
      </c>
      <c r="AT151" s="30">
        <f ca="1">IF(AT$5="",0,SUMIFS(Potoki!AT:AT,Potoki!$F:$F,$F151,Potoki!$G:$G,IF($G151="","",$G151)))</f>
        <v>113643.75</v>
      </c>
      <c r="AU151" s="30">
        <f ca="1">IF(AU$5="",0,SUMIFS(Potoki!AU:AU,Potoki!$F:$F,$F151,Potoki!$G:$G,IF($G151="","",$G151)))</f>
        <v>134806.25</v>
      </c>
      <c r="AV151" s="30">
        <f ca="1">IF(AV$5="",0,SUMIFS(Potoki!AV:AV,Potoki!$F:$F,$F151,Potoki!$G:$G,IF($G151="","",$G151)))</f>
        <v>156118.75</v>
      </c>
      <c r="AW151" s="30">
        <f ca="1">IF(AW$5="",0,SUMIFS(Potoki!AW:AW,Potoki!$F:$F,$F151,Potoki!$G:$G,IF($G151="","",$G151)))</f>
        <v>177468.75</v>
      </c>
      <c r="AX151" s="30">
        <f ca="1">IF(AX$5="",0,SUMIFS(Potoki!AX:AX,Potoki!$F:$F,$F151,Potoki!$G:$G,IF($G151="","",$G151)))</f>
        <v>198837.5</v>
      </c>
      <c r="AY151" s="30">
        <f ca="1">IF(AY$5="",0,SUMIFS(Potoki!AY:AY,Potoki!$F:$F,$F151,Potoki!$G:$G,IF($G151="","",$G151)))</f>
        <v>220212.5</v>
      </c>
      <c r="AZ151" s="30">
        <f ca="1">IF(AZ$5="",0,SUMIFS(Potoki!AZ:AZ,Potoki!$F:$F,$F151,Potoki!$G:$G,IF($G151="","",$G151)))</f>
        <v>241587.5</v>
      </c>
      <c r="BA151" s="30">
        <f ca="1">IF(BA$5="",0,SUMIFS(Potoki!BA:BA,Potoki!$F:$F,$F151,Potoki!$G:$G,IF($G151="","",$G151)))</f>
        <v>262962.5</v>
      </c>
      <c r="BB151" s="30">
        <f ca="1">IF(BB$5="",0,SUMIFS(Potoki!BB:BB,Potoki!$F:$F,$F151,Potoki!$G:$G,IF($G151="","",$G151)))</f>
        <v>284337.5</v>
      </c>
      <c r="BC151" s="30">
        <f ca="1">IF(BC$5="",0,SUMIFS(Potoki!BC:BC,Potoki!$F:$F,$F151,Potoki!$G:$G,IF($G151="","",$G151)))</f>
        <v>305712.5</v>
      </c>
      <c r="BD151" s="30">
        <f ca="1">IF(BD$5="",0,SUMIFS(Potoki!BD:BD,Potoki!$F:$F,$F151,Potoki!$G:$G,IF($G151="","",$G151)))</f>
        <v>327087.5</v>
      </c>
      <c r="BE151" s="30">
        <f ca="1">IF(BE$5="",0,SUMIFS(Potoki!BE:BE,Potoki!$F:$F,$F151,Potoki!$G:$G,IF($G151="","",$G151)))</f>
        <v>347212.5</v>
      </c>
      <c r="BF151" s="30">
        <f ca="1">IF(BF$5="",0,SUMIFS(Potoki!BF:BF,Potoki!$F:$F,$F151,Potoki!$G:$G,IF($G151="","",$G151)))</f>
        <v>363587.5</v>
      </c>
      <c r="BG151" s="30">
        <f ca="1">IF(BG$5="",0,SUMIFS(Potoki!BG:BG,Potoki!$F:$F,$F151,Potoki!$G:$G,IF($G151="","",$G151)))</f>
        <v>375962.5</v>
      </c>
      <c r="BH151" s="30">
        <f ca="1">IF(BH$5="",0,SUMIFS(Potoki!BH:BH,Potoki!$F:$F,$F151,Potoki!$G:$G,IF($G151="","",$G151)))</f>
        <v>384181.25</v>
      </c>
      <c r="BI151" s="30">
        <f ca="1">IF(BI$5="",0,SUMIFS(Potoki!BI:BI,Potoki!$F:$F,$F151,Potoki!$G:$G,IF($G151="","",$G151)))</f>
        <v>388775</v>
      </c>
      <c r="BJ151" s="30">
        <f ca="1">IF(BJ$5="",0,SUMIFS(Potoki!BJ:BJ,Potoki!$F:$F,$F151,Potoki!$G:$G,IF($G151="","",$G151)))</f>
        <v>391231.25</v>
      </c>
      <c r="BK151" s="30">
        <f ca="1">IF(BK$5="",0,SUMIFS(Potoki!BK:BK,Potoki!$F:$F,$F151,Potoki!$G:$G,IF($G151="","",$G151)))</f>
        <v>392437.5</v>
      </c>
      <c r="BL151" s="30">
        <f ca="1">IF(BL$5="",0,SUMIFS(Potoki!BL:BL,Potoki!$F:$F,$F151,Potoki!$G:$G,IF($G151="","",$G151)))</f>
        <v>392993.75</v>
      </c>
      <c r="BM151" s="30">
        <f ca="1">IF(BM$5="",0,SUMIFS(Potoki!BM:BM,Potoki!$F:$F,$F151,Potoki!$G:$G,IF($G151="","",$G151)))</f>
        <v>393206.25</v>
      </c>
      <c r="BN151" s="30">
        <f ca="1">IF(BN$5="",0,SUMIFS(Potoki!BN:BN,Potoki!$F:$F,$F151,Potoki!$G:$G,IF($G151="","",$G151)))</f>
        <v>393268.75</v>
      </c>
      <c r="BO151" s="30">
        <f ca="1">IF(BO$5="",0,SUMIFS(Potoki!BO:BO,Potoki!$F:$F,$F151,Potoki!$G:$G,IF($G151="","",$G151)))</f>
        <v>393293.75</v>
      </c>
      <c r="BP151" s="30">
        <f ca="1">IF(BP$5="",0,SUMIFS(Potoki!BP:BP,Potoki!$F:$F,$F151,Potoki!$G:$G,IF($G151="","",$G151)))</f>
        <v>393300.00000000006</v>
      </c>
      <c r="BQ151" s="30">
        <f ca="1">IF(BQ$5="",0,SUMIFS(Potoki!BQ:BQ,Potoki!$F:$F,$F151,Potoki!$G:$G,IF($G151="","",$G151)))</f>
        <v>393300.00000000006</v>
      </c>
      <c r="BR151" s="30">
        <f ca="1">IF(BR$5="",0,SUMIFS(Potoki!BR:BR,Potoki!$F:$F,$F151,Potoki!$G:$G,IF($G151="","",$G151)))</f>
        <v>393300.00000000006</v>
      </c>
      <c r="BS151" s="30">
        <f ca="1">IF(BS$5="",0,SUMIFS(Potoki!BS:BS,Potoki!$F:$F,$F151,Potoki!$G:$G,IF($G151="","",$G151)))</f>
        <v>393300.00000000006</v>
      </c>
      <c r="BT151" s="30">
        <f ca="1">IF(BT$5="",0,SUMIFS(Potoki!BT:BT,Potoki!$F:$F,$F151,Potoki!$G:$G,IF($G151="","",$G151)))</f>
        <v>393300.00000000006</v>
      </c>
      <c r="BU151" s="30">
        <f ca="1">IF(BU$5="",0,SUMIFS(Potoki!BU:BU,Potoki!$F:$F,$F151,Potoki!$G:$G,IF($G151="","",$G151)))</f>
        <v>393300.00000000006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9"/>
      <c r="C152" s="142"/>
      <c r="E152" s="24"/>
      <c r="F152" s="66" t="str">
        <f t="shared" si="210"/>
        <v>Поступление ГП на склад ГП</v>
      </c>
      <c r="G152" s="27" t="str">
        <f>BP!$F$28</f>
        <v>Соцсборы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8387608.5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450</v>
      </c>
      <c r="AI152" s="30">
        <f ca="1">IF(AI$5="",0,SUMIFS(Potoki!AI:AI,Potoki!$F:$F,$F152,Potoki!$G:$G,IF($G152="","",$G152)))</f>
        <v>1800</v>
      </c>
      <c r="AJ152" s="30">
        <f ca="1">IF(AJ$5="",0,SUMIFS(Potoki!AJ:AJ,Potoki!$F:$F,$F152,Potoki!$G:$G,IF($G152="","",$G152)))</f>
        <v>3240</v>
      </c>
      <c r="AK152" s="30">
        <f ca="1">IF(AK$5="",0,SUMIFS(Potoki!AK:AK,Potoki!$F:$F,$F152,Potoki!$G:$G,IF($G152="","",$G152)))</f>
        <v>4736.25</v>
      </c>
      <c r="AL152" s="30">
        <f ca="1">IF(AL$5="",0,SUMIFS(Potoki!AL:AL,Potoki!$F:$F,$F152,Potoki!$G:$G,IF($G152="","",$G152)))</f>
        <v>6041.25</v>
      </c>
      <c r="AM152" s="30">
        <f ca="1">IF(AM$5="",0,SUMIFS(Potoki!AM:AM,Potoki!$F:$F,$F152,Potoki!$G:$G,IF($G152="","",$G152)))</f>
        <v>7935.7500000000009</v>
      </c>
      <c r="AN152" s="30">
        <f ca="1">IF(AN$5="",0,SUMIFS(Potoki!AN:AN,Potoki!$F:$F,$F152,Potoki!$G:$G,IF($G152="","",$G152)))</f>
        <v>12885.750000000002</v>
      </c>
      <c r="AO152" s="30">
        <f ca="1">IF(AO$5="",0,SUMIFS(Potoki!AO:AO,Potoki!$F:$F,$F152,Potoki!$G:$G,IF($G152="","",$G152)))</f>
        <v>21219.75</v>
      </c>
      <c r="AP152" s="30">
        <f ca="1">IF(AP$5="",0,SUMIFS(Potoki!AP:AP,Potoki!$F:$F,$F152,Potoki!$G:$G,IF($G152="","",$G152)))</f>
        <v>33184.125</v>
      </c>
      <c r="AQ152" s="30">
        <f ca="1">IF(AQ$5="",0,SUMIFS(Potoki!AQ:AQ,Potoki!$F:$F,$F152,Potoki!$G:$G,IF($G152="","",$G152)))</f>
        <v>48341.25</v>
      </c>
      <c r="AR152" s="30">
        <f ca="1">IF(AR$5="",0,SUMIFS(Potoki!AR:AR,Potoki!$F:$F,$F152,Potoki!$G:$G,IF($G152="","",$G152)))</f>
        <v>65381.625</v>
      </c>
      <c r="AS152" s="30">
        <f ca="1">IF(AS$5="",0,SUMIFS(Potoki!AS:AS,Potoki!$F:$F,$F152,Potoki!$G:$G,IF($G152="","",$G152)))</f>
        <v>83540.25</v>
      </c>
      <c r="AT152" s="30">
        <f ca="1">IF(AT$5="",0,SUMIFS(Potoki!AT:AT,Potoki!$F:$F,$F152,Potoki!$G:$G,IF($G152="","",$G152)))</f>
        <v>102279.375</v>
      </c>
      <c r="AU152" s="30">
        <f ca="1">IF(AU$5="",0,SUMIFS(Potoki!AU:AU,Potoki!$F:$F,$F152,Potoki!$G:$G,IF($G152="","",$G152)))</f>
        <v>121325.625</v>
      </c>
      <c r="AV152" s="30">
        <f ca="1">IF(AV$5="",0,SUMIFS(Potoki!AV:AV,Potoki!$F:$F,$F152,Potoki!$G:$G,IF($G152="","",$G152)))</f>
        <v>140506.875</v>
      </c>
      <c r="AW152" s="30">
        <f ca="1">IF(AW$5="",0,SUMIFS(Potoki!AW:AW,Potoki!$F:$F,$F152,Potoki!$G:$G,IF($G152="","",$G152)))</f>
        <v>159721.875</v>
      </c>
      <c r="AX152" s="30">
        <f ca="1">IF(AX$5="",0,SUMIFS(Potoki!AX:AX,Potoki!$F:$F,$F152,Potoki!$G:$G,IF($G152="","",$G152)))</f>
        <v>178953.75</v>
      </c>
      <c r="AY152" s="30">
        <f ca="1">IF(AY$5="",0,SUMIFS(Potoki!AY:AY,Potoki!$F:$F,$F152,Potoki!$G:$G,IF($G152="","",$G152)))</f>
        <v>198191.25</v>
      </c>
      <c r="AZ152" s="30">
        <f ca="1">IF(AZ$5="",0,SUMIFS(Potoki!AZ:AZ,Potoki!$F:$F,$F152,Potoki!$G:$G,IF($G152="","",$G152)))</f>
        <v>217428.75</v>
      </c>
      <c r="BA152" s="30">
        <f ca="1">IF(BA$5="",0,SUMIFS(Potoki!BA:BA,Potoki!$F:$F,$F152,Potoki!$G:$G,IF($G152="","",$G152)))</f>
        <v>236666.25</v>
      </c>
      <c r="BB152" s="30">
        <f ca="1">IF(BB$5="",0,SUMIFS(Potoki!BB:BB,Potoki!$F:$F,$F152,Potoki!$G:$G,IF($G152="","",$G152)))</f>
        <v>255903.75</v>
      </c>
      <c r="BC152" s="30">
        <f ca="1">IF(BC$5="",0,SUMIFS(Potoki!BC:BC,Potoki!$F:$F,$F152,Potoki!$G:$G,IF($G152="","",$G152)))</f>
        <v>275141.25</v>
      </c>
      <c r="BD152" s="30">
        <f ca="1">IF(BD$5="",0,SUMIFS(Potoki!BD:BD,Potoki!$F:$F,$F152,Potoki!$G:$G,IF($G152="","",$G152)))</f>
        <v>294378.75</v>
      </c>
      <c r="BE152" s="30">
        <f ca="1">IF(BE$5="",0,SUMIFS(Potoki!BE:BE,Potoki!$F:$F,$F152,Potoki!$G:$G,IF($G152="","",$G152)))</f>
        <v>312491.25</v>
      </c>
      <c r="BF152" s="30">
        <f ca="1">IF(BF$5="",0,SUMIFS(Potoki!BF:BF,Potoki!$F:$F,$F152,Potoki!$G:$G,IF($G152="","",$G152)))</f>
        <v>327228.75</v>
      </c>
      <c r="BG152" s="30">
        <f ca="1">IF(BG$5="",0,SUMIFS(Potoki!BG:BG,Potoki!$F:$F,$F152,Potoki!$G:$G,IF($G152="","",$G152)))</f>
        <v>338366.25</v>
      </c>
      <c r="BH152" s="30">
        <f ca="1">IF(BH$5="",0,SUMIFS(Potoki!BH:BH,Potoki!$F:$F,$F152,Potoki!$G:$G,IF($G152="","",$G152)))</f>
        <v>345763.125</v>
      </c>
      <c r="BI152" s="30">
        <f ca="1">IF(BI$5="",0,SUMIFS(Potoki!BI:BI,Potoki!$F:$F,$F152,Potoki!$G:$G,IF($G152="","",$G152)))</f>
        <v>349897.5</v>
      </c>
      <c r="BJ152" s="30">
        <f ca="1">IF(BJ$5="",0,SUMIFS(Potoki!BJ:BJ,Potoki!$F:$F,$F152,Potoki!$G:$G,IF($G152="","",$G152)))</f>
        <v>352108.125</v>
      </c>
      <c r="BK152" s="30">
        <f ca="1">IF(BK$5="",0,SUMIFS(Potoki!BK:BK,Potoki!$F:$F,$F152,Potoki!$G:$G,IF($G152="","",$G152)))</f>
        <v>353193.75</v>
      </c>
      <c r="BL152" s="30">
        <f ca="1">IF(BL$5="",0,SUMIFS(Potoki!BL:BL,Potoki!$F:$F,$F152,Potoki!$G:$G,IF($G152="","",$G152)))</f>
        <v>353694.375</v>
      </c>
      <c r="BM152" s="30">
        <f ca="1">IF(BM$5="",0,SUMIFS(Potoki!BM:BM,Potoki!$F:$F,$F152,Potoki!$G:$G,IF($G152="","",$G152)))</f>
        <v>353885.625</v>
      </c>
      <c r="BN152" s="30">
        <f ca="1">IF(BN$5="",0,SUMIFS(Potoki!BN:BN,Potoki!$F:$F,$F152,Potoki!$G:$G,IF($G152="","",$G152)))</f>
        <v>353941.875</v>
      </c>
      <c r="BO152" s="30">
        <f ca="1">IF(BO$5="",0,SUMIFS(Potoki!BO:BO,Potoki!$F:$F,$F152,Potoki!$G:$G,IF($G152="","",$G152)))</f>
        <v>353964.375</v>
      </c>
      <c r="BP152" s="30">
        <f ca="1">IF(BP$5="",0,SUMIFS(Potoki!BP:BP,Potoki!$F:$F,$F152,Potoki!$G:$G,IF($G152="","",$G152)))</f>
        <v>353970.00000000006</v>
      </c>
      <c r="BQ152" s="30">
        <f ca="1">IF(BQ$5="",0,SUMIFS(Potoki!BQ:BQ,Potoki!$F:$F,$F152,Potoki!$G:$G,IF($G152="","",$G152)))</f>
        <v>353970.00000000006</v>
      </c>
      <c r="BR152" s="30">
        <f ca="1">IF(BR$5="",0,SUMIFS(Potoki!BR:BR,Potoki!$F:$F,$F152,Potoki!$G:$G,IF($G152="","",$G152)))</f>
        <v>353970.00000000006</v>
      </c>
      <c r="BS152" s="30">
        <f ca="1">IF(BS$5="",0,SUMIFS(Potoki!BS:BS,Potoki!$F:$F,$F152,Potoki!$G:$G,IF($G152="","",$G152)))</f>
        <v>353970.00000000006</v>
      </c>
      <c r="BT152" s="30">
        <f ca="1">IF(BT$5="",0,SUMIFS(Potoki!BT:BT,Potoki!$F:$F,$F152,Potoki!$G:$G,IF($G152="","",$G152)))</f>
        <v>353970.00000000006</v>
      </c>
      <c r="BU152" s="30">
        <f ca="1">IF(BU$5="",0,SUMIFS(Potoki!BU:BU,Potoki!$F:$F,$F152,Potoki!$G:$G,IF($G152="","",$G152)))</f>
        <v>353970.00000000006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7" customFormat="1" ht="12" x14ac:dyDescent="0.25">
      <c r="A153" s="26">
        <f>ROW()</f>
        <v>153</v>
      </c>
      <c r="B153" s="139"/>
      <c r="C153" s="142"/>
      <c r="E153" s="24"/>
      <c r="F153" s="66" t="str">
        <f t="shared" si="210"/>
        <v>Поступление ГП на склад ГП</v>
      </c>
      <c r="G153" s="27" t="str">
        <f>BP!$F$29</f>
        <v>ЭлЭн</v>
      </c>
      <c r="M153" s="27" t="str">
        <f>Lists!$R$8</f>
        <v>руб.</v>
      </c>
      <c r="P153" s="30"/>
      <c r="R153" s="24"/>
      <c r="S153" s="30"/>
      <c r="V153" s="85"/>
      <c r="W153" s="29">
        <f ca="1">SUM(INDIRECT(ADDRESS(ROW(),SUMIFS($1:$1,$5:$5,1))):INDIRECT(ADDRESS(ROW(),SUMIFS($1:$1,$5:$5,MAX($5:$5)))))</f>
        <v>3429599.919999999</v>
      </c>
      <c r="Z153" s="30">
        <f ca="1">IF(Z$5="",0,SUMIFS(Potoki!Z:Z,Potoki!$F:$F,$F153,Potoki!$G:$G,IF($G153="","",$G153)))</f>
        <v>0</v>
      </c>
      <c r="AA153" s="30">
        <f ca="1">IF(AA$5="",0,SUMIFS(Potoki!AA:AA,Potoki!$F:$F,$F153,Potoki!$G:$G,IF($G153="","",$G153)))</f>
        <v>0</v>
      </c>
      <c r="AB153" s="30">
        <f ca="1">IF(AB$5="",0,SUMIFS(Potoki!AB:AB,Potoki!$F:$F,$F153,Potoki!$G:$G,IF($G153="","",$G153)))</f>
        <v>0</v>
      </c>
      <c r="AC153" s="30">
        <f ca="1">IF(AC$5="",0,SUMIFS(Potoki!AC:AC,Potoki!$F:$F,$F153,Potoki!$G:$G,IF($G153="","",$G153)))</f>
        <v>0</v>
      </c>
      <c r="AD153" s="30">
        <f ca="1">IF(AD$5="",0,SUMIFS(Potoki!AD:AD,Potoki!$F:$F,$F153,Potoki!$G:$G,IF($G153="","",$G153)))</f>
        <v>0</v>
      </c>
      <c r="AE153" s="30">
        <f ca="1">IF(AE$5="",0,SUMIFS(Potoki!AE:AE,Potoki!$F:$F,$F153,Potoki!$G:$G,IF($G153="","",$G153)))</f>
        <v>0</v>
      </c>
      <c r="AF153" s="30">
        <f ca="1">IF(AF$5="",0,SUMIFS(Potoki!AF:AF,Potoki!$F:$F,$F153,Potoki!$G:$G,IF($G153="","",$G153)))</f>
        <v>0</v>
      </c>
      <c r="AG153" s="30">
        <f ca="1">IF(AG$5="",0,SUMIFS(Potoki!AG:AG,Potoki!$F:$F,$F153,Potoki!$G:$G,IF($G153="","",$G153)))</f>
        <v>0</v>
      </c>
      <c r="AH153" s="30">
        <f ca="1">IF(AH$5="",0,SUMIFS(Potoki!AH:AH,Potoki!$F:$F,$F153,Potoki!$G:$G,IF($G153="","",$G153)))</f>
        <v>184.00000000000003</v>
      </c>
      <c r="AI153" s="30">
        <f ca="1">IF(AI$5="",0,SUMIFS(Potoki!AI:AI,Potoki!$F:$F,$F153,Potoki!$G:$G,IF($G153="","",$G153)))</f>
        <v>736.00000000000011</v>
      </c>
      <c r="AJ153" s="30">
        <f ca="1">IF(AJ$5="",0,SUMIFS(Potoki!AJ:AJ,Potoki!$F:$F,$F153,Potoki!$G:$G,IF($G153="","",$G153)))</f>
        <v>1324.8000000000002</v>
      </c>
      <c r="AK153" s="30">
        <f ca="1">IF(AK$5="",0,SUMIFS(Potoki!AK:AK,Potoki!$F:$F,$F153,Potoki!$G:$G,IF($G153="","",$G153)))</f>
        <v>1936.6000000000001</v>
      </c>
      <c r="AL153" s="30">
        <f ca="1">IF(AL$5="",0,SUMIFS(Potoki!AL:AL,Potoki!$F:$F,$F153,Potoki!$G:$G,IF($G153="","",$G153)))</f>
        <v>2470.2000000000003</v>
      </c>
      <c r="AM153" s="30">
        <f ca="1">IF(AM$5="",0,SUMIFS(Potoki!AM:AM,Potoki!$F:$F,$F153,Potoki!$G:$G,IF($G153="","",$G153)))</f>
        <v>3244.8400000000006</v>
      </c>
      <c r="AN153" s="30">
        <f ca="1">IF(AN$5="",0,SUMIFS(Potoki!AN:AN,Potoki!$F:$F,$F153,Potoki!$G:$G,IF($G153="","",$G153)))</f>
        <v>5268.8400000000011</v>
      </c>
      <c r="AO153" s="30">
        <f ca="1">IF(AO$5="",0,SUMIFS(Potoki!AO:AO,Potoki!$F:$F,$F153,Potoki!$G:$G,IF($G153="","",$G153)))</f>
        <v>8676.52</v>
      </c>
      <c r="AP153" s="30">
        <f ca="1">IF(AP$5="",0,SUMIFS(Potoki!AP:AP,Potoki!$F:$F,$F153,Potoki!$G:$G,IF($G153="","",$G153)))</f>
        <v>13568.62</v>
      </c>
      <c r="AQ153" s="30">
        <f ca="1">IF(AQ$5="",0,SUMIFS(Potoki!AQ:AQ,Potoki!$F:$F,$F153,Potoki!$G:$G,IF($G153="","",$G153)))</f>
        <v>19766.2</v>
      </c>
      <c r="AR153" s="30">
        <f ca="1">IF(AR$5="",0,SUMIFS(Potoki!AR:AR,Potoki!$F:$F,$F153,Potoki!$G:$G,IF($G153="","",$G153)))</f>
        <v>26733.820000000003</v>
      </c>
      <c r="AS153" s="30">
        <f ca="1">IF(AS$5="",0,SUMIFS(Potoki!AS:AS,Potoki!$F:$F,$F153,Potoki!$G:$G,IF($G153="","",$G153)))</f>
        <v>34158.680000000008</v>
      </c>
      <c r="AT153" s="30">
        <f ca="1">IF(AT$5="",0,SUMIFS(Potoki!AT:AT,Potoki!$F:$F,$F153,Potoki!$G:$G,IF($G153="","",$G153)))</f>
        <v>41820.9</v>
      </c>
      <c r="AU153" s="30">
        <f ca="1">IF(AU$5="",0,SUMIFS(Potoki!AU:AU,Potoki!$F:$F,$F153,Potoki!$G:$G,IF($G153="","",$G153)))</f>
        <v>49608.700000000004</v>
      </c>
      <c r="AV153" s="30">
        <f ca="1">IF(AV$5="",0,SUMIFS(Potoki!AV:AV,Potoki!$F:$F,$F153,Potoki!$G:$G,IF($G153="","",$G153)))</f>
        <v>57451.700000000004</v>
      </c>
      <c r="AW153" s="30">
        <f ca="1">IF(AW$5="",0,SUMIFS(Potoki!AW:AW,Potoki!$F:$F,$F153,Potoki!$G:$G,IF($G153="","",$G153)))</f>
        <v>65308.500000000007</v>
      </c>
      <c r="AX153" s="30">
        <f ca="1">IF(AX$5="",0,SUMIFS(Potoki!AX:AX,Potoki!$F:$F,$F153,Potoki!$G:$G,IF($G153="","",$G153)))</f>
        <v>73172.200000000012</v>
      </c>
      <c r="AY153" s="30">
        <f ca="1">IF(AY$5="",0,SUMIFS(Potoki!AY:AY,Potoki!$F:$F,$F153,Potoki!$G:$G,IF($G153="","",$G153)))</f>
        <v>81038.200000000012</v>
      </c>
      <c r="AZ153" s="30">
        <f ca="1">IF(AZ$5="",0,SUMIFS(Potoki!AZ:AZ,Potoki!$F:$F,$F153,Potoki!$G:$G,IF($G153="","",$G153)))</f>
        <v>88904.200000000012</v>
      </c>
      <c r="BA153" s="30">
        <f ca="1">IF(BA$5="",0,SUMIFS(Potoki!BA:BA,Potoki!$F:$F,$F153,Potoki!$G:$G,IF($G153="","",$G153)))</f>
        <v>96770.200000000012</v>
      </c>
      <c r="BB153" s="30">
        <f ca="1">IF(BB$5="",0,SUMIFS(Potoki!BB:BB,Potoki!$F:$F,$F153,Potoki!$G:$G,IF($G153="","",$G153)))</f>
        <v>104636.20000000001</v>
      </c>
      <c r="BC153" s="30">
        <f ca="1">IF(BC$5="",0,SUMIFS(Potoki!BC:BC,Potoki!$F:$F,$F153,Potoki!$G:$G,IF($G153="","",$G153)))</f>
        <v>112502.20000000001</v>
      </c>
      <c r="BD153" s="30">
        <f ca="1">IF(BD$5="",0,SUMIFS(Potoki!BD:BD,Potoki!$F:$F,$F153,Potoki!$G:$G,IF($G153="","",$G153)))</f>
        <v>120368.20000000001</v>
      </c>
      <c r="BE153" s="30">
        <f ca="1">IF(BE$5="",0,SUMIFS(Potoki!BE:BE,Potoki!$F:$F,$F153,Potoki!$G:$G,IF($G153="","",$G153)))</f>
        <v>127774.20000000001</v>
      </c>
      <c r="BF153" s="30">
        <f ca="1">IF(BF$5="",0,SUMIFS(Potoki!BF:BF,Potoki!$F:$F,$F153,Potoki!$G:$G,IF($G153="","",$G153)))</f>
        <v>133800.20000000001</v>
      </c>
      <c r="BG153" s="30">
        <f ca="1">IF(BG$5="",0,SUMIFS(Potoki!BG:BG,Potoki!$F:$F,$F153,Potoki!$G:$G,IF($G153="","",$G153)))</f>
        <v>138354.20000000001</v>
      </c>
      <c r="BH153" s="30">
        <f ca="1">IF(BH$5="",0,SUMIFS(Potoki!BH:BH,Potoki!$F:$F,$F153,Potoki!$G:$G,IF($G153="","",$G153)))</f>
        <v>141378.70000000001</v>
      </c>
      <c r="BI153" s="30">
        <f ca="1">IF(BI$5="",0,SUMIFS(Potoki!BI:BI,Potoki!$F:$F,$F153,Potoki!$G:$G,IF($G153="","",$G153)))</f>
        <v>143069.20000000001</v>
      </c>
      <c r="BJ153" s="30">
        <f ca="1">IF(BJ$5="",0,SUMIFS(Potoki!BJ:BJ,Potoki!$F:$F,$F153,Potoki!$G:$G,IF($G153="","",$G153)))</f>
        <v>143973.1</v>
      </c>
      <c r="BK153" s="30">
        <f ca="1">IF(BK$5="",0,SUMIFS(Potoki!BK:BK,Potoki!$F:$F,$F153,Potoki!$G:$G,IF($G153="","",$G153)))</f>
        <v>144417.00000000003</v>
      </c>
      <c r="BL153" s="30">
        <f ca="1">IF(BL$5="",0,SUMIFS(Potoki!BL:BL,Potoki!$F:$F,$F153,Potoki!$G:$G,IF($G153="","",$G153)))</f>
        <v>144621.70000000001</v>
      </c>
      <c r="BM153" s="30">
        <f ca="1">IF(BM$5="",0,SUMIFS(Potoki!BM:BM,Potoki!$F:$F,$F153,Potoki!$G:$G,IF($G153="","",$G153)))</f>
        <v>144699.90000000002</v>
      </c>
      <c r="BN153" s="30">
        <f ca="1">IF(BN$5="",0,SUMIFS(Potoki!BN:BN,Potoki!$F:$F,$F153,Potoki!$G:$G,IF($G153="","",$G153)))</f>
        <v>144722.90000000002</v>
      </c>
      <c r="BO153" s="30">
        <f ca="1">IF(BO$5="",0,SUMIFS(Potoki!BO:BO,Potoki!$F:$F,$F153,Potoki!$G:$G,IF($G153="","",$G153)))</f>
        <v>144732.1</v>
      </c>
      <c r="BP153" s="30">
        <f ca="1">IF(BP$5="",0,SUMIFS(Potoki!BP:BP,Potoki!$F:$F,$F153,Potoki!$G:$G,IF($G153="","",$G153)))</f>
        <v>144734.40000000002</v>
      </c>
      <c r="BQ153" s="30">
        <f ca="1">IF(BQ$5="",0,SUMIFS(Potoki!BQ:BQ,Potoki!$F:$F,$F153,Potoki!$G:$G,IF($G153="","",$G153)))</f>
        <v>144734.40000000002</v>
      </c>
      <c r="BR153" s="30">
        <f ca="1">IF(BR$5="",0,SUMIFS(Potoki!BR:BR,Potoki!$F:$F,$F153,Potoki!$G:$G,IF($G153="","",$G153)))</f>
        <v>144734.40000000002</v>
      </c>
      <c r="BS153" s="30">
        <f ca="1">IF(BS$5="",0,SUMIFS(Potoki!BS:BS,Potoki!$F:$F,$F153,Potoki!$G:$G,IF($G153="","",$G153)))</f>
        <v>144734.40000000002</v>
      </c>
      <c r="BT153" s="30">
        <f ca="1">IF(BT$5="",0,SUMIFS(Potoki!BT:BT,Potoki!$F:$F,$F153,Potoki!$G:$G,IF($G153="","",$G153)))</f>
        <v>144734.40000000002</v>
      </c>
      <c r="BU153" s="30">
        <f ca="1">IF(BU$5="",0,SUMIFS(Potoki!BU:BU,Potoki!$F:$F,$F153,Potoki!$G:$G,IF($G153="","",$G153)))</f>
        <v>144734.40000000002</v>
      </c>
      <c r="BV153" s="30">
        <f>IF(BV$5="",0,SUMIFS(Potoki!BV:BV,Potoki!$F:$F,$F153,Potoki!$G:$G,IF($G153="","",$G153)))</f>
        <v>0</v>
      </c>
      <c r="BW153" s="30">
        <f>IF(BW$5="",0,SUMIFS(Potoki!BW:BW,Potoki!$F:$F,$F153,Potoki!$G:$G,IF($G153="","",$G153)))</f>
        <v>0</v>
      </c>
      <c r="BX153" s="30">
        <f>IF(BX$5="",0,SUMIFS(Potoki!BX:BX,Potoki!$F:$F,$F153,Potoki!$G:$G,IF($G153="","",$G153)))</f>
        <v>0</v>
      </c>
      <c r="BY153" s="30">
        <f>IF(BY$5="",0,SUMIFS(Potoki!BY:BY,Potoki!$F:$F,$F153,Potoki!$G:$G,IF($G153="","",$G153)))</f>
        <v>0</v>
      </c>
      <c r="BZ153" s="30">
        <f>IF(BZ$5="",0,SUMIFS(Potoki!BZ:BZ,Potoki!$F:$F,$F153,Potoki!$G:$G,IF($G153="","",$G153)))</f>
        <v>0</v>
      </c>
      <c r="CA153" s="30">
        <f>IF(CA$5="",0,SUMIFS(Potoki!CA:CA,Potoki!$F:$F,$F153,Potoki!$G:$G,IF($G153="","",$G153)))</f>
        <v>0</v>
      </c>
      <c r="CB153" s="30">
        <f>IF(CB$5="",0,SUMIFS(Potoki!CB:CB,Potoki!$F:$F,$F153,Potoki!$G:$G,IF($G153="","",$G153)))</f>
        <v>0</v>
      </c>
      <c r="CC153" s="30">
        <f>IF(CC$5="",0,SUMIFS(Potoki!CC:CC,Potoki!$F:$F,$F153,Potoki!$G:$G,IF($G153="","",$G153)))</f>
        <v>0</v>
      </c>
      <c r="CD153" s="30">
        <f>IF(CD$5="",0,SUMIFS(Potoki!CD:CD,Potoki!$F:$F,$F153,Potoki!$G:$G,IF($G153="","",$G153)))</f>
        <v>0</v>
      </c>
      <c r="CE153" s="30">
        <f>IF(CE$5="",0,SUMIFS(Potoki!CE:CE,Potoki!$F:$F,$F153,Potoki!$G:$G,IF($G153="","",$G153)))</f>
        <v>0</v>
      </c>
      <c r="CF153" s="30">
        <f>IF(CF$5="",0,SUMIFS(Potoki!CF:CF,Potoki!$F:$F,$F153,Potoki!$G:$G,IF($G153="","",$G153)))</f>
        <v>0</v>
      </c>
      <c r="CG153" s="30">
        <f>IF(CG$5="",0,SUMIFS(Potoki!CG:CG,Potoki!$F:$F,$F153,Potoki!$G:$G,IF($G153="","",$G153)))</f>
        <v>0</v>
      </c>
      <c r="CH153" s="30">
        <f>IF(CH$5="",0,SUMIFS(Potoki!CH:CH,Potoki!$F:$F,$F153,Potoki!$G:$G,IF($G153="","",$G153)))</f>
        <v>0</v>
      </c>
      <c r="CI153" s="30">
        <f>IF(CI$5="",0,SUMIFS(Potoki!CI:CI,Potoki!$F:$F,$F153,Potoki!$G:$G,IF($G153="","",$G153)))</f>
        <v>0</v>
      </c>
      <c r="CJ153" s="30">
        <f>IF(CJ$5="",0,SUMIFS(Potoki!CJ:CJ,Potoki!$F:$F,$F153,Potoki!$G:$G,IF($G153="","",$G153)))</f>
        <v>0</v>
      </c>
      <c r="CK153" s="30">
        <f>IF(CK$5="",0,SUMIFS(Potoki!CK:CK,Potoki!$F:$F,$F153,Potoki!$G:$G,IF($G153="","",$G153)))</f>
        <v>0</v>
      </c>
      <c r="CL153" s="30">
        <f>IF(CL$5="",0,SUMIFS(Potoki!CL:CL,Potoki!$F:$F,$F153,Potoki!$G:$G,IF($G153="","",$G153)))</f>
        <v>0</v>
      </c>
      <c r="CM153" s="30">
        <f>IF(CM$5="",0,SUMIFS(Potoki!CM:CM,Potoki!$F:$F,$F153,Potoki!$G:$G,IF($G153="","",$G153)))</f>
        <v>0</v>
      </c>
      <c r="CN153" s="30">
        <f>IF(CN$5="",0,SUMIFS(Potoki!CN:CN,Potoki!$F:$F,$F153,Potoki!$G:$G,IF($G153="","",$G153)))</f>
        <v>0</v>
      </c>
      <c r="CO153" s="30">
        <f>IF(CO$5="",0,SUMIFS(Potoki!CO:CO,Potoki!$F:$F,$F153,Potoki!$G:$G,IF($G153="","",$G153)))</f>
        <v>0</v>
      </c>
      <c r="CP153" s="30">
        <f>IF(CP$5="",0,SUMIFS(Potoki!CP:CP,Potoki!$F:$F,$F153,Potoki!$G:$G,IF($G153="","",$G153)))</f>
        <v>0</v>
      </c>
      <c r="CQ153" s="30">
        <f>IF(CQ$5="",0,SUMIFS(Potoki!CQ:CQ,Potoki!$F:$F,$F153,Potoki!$G:$G,IF($G153="","",$G153)))</f>
        <v>0</v>
      </c>
      <c r="CR153" s="30">
        <f>IF(CR$5="",0,SUMIFS(Potoki!CR:CR,Potoki!$F:$F,$F153,Potoki!$G:$G,IF($G153="","",$G153)))</f>
        <v>0</v>
      </c>
      <c r="CS153" s="30">
        <f>IF(CS$5="",0,SUMIFS(Potoki!CS:CS,Potoki!$F:$F,$F153,Potoki!$G:$G,IF($G153="","",$G153)))</f>
        <v>0</v>
      </c>
      <c r="CT153" s="30">
        <f>IF(CT$5="",0,SUMIFS(Potoki!CT:CT,Potoki!$F:$F,$F153,Potoki!$G:$G,IF($G153="","",$G153)))</f>
        <v>0</v>
      </c>
    </row>
    <row r="154" spans="1:98" s="2" customFormat="1" ht="12" x14ac:dyDescent="0.25">
      <c r="A154" s="11">
        <f>ROW()</f>
        <v>154</v>
      </c>
      <c r="B154" s="140"/>
      <c r="C154" s="142"/>
      <c r="E154" s="23" t="str">
        <f>Lists!$N$9</f>
        <v>пустая строка</v>
      </c>
      <c r="P154" s="3"/>
      <c r="R154" s="23"/>
      <c r="S154" s="3"/>
      <c r="V154" s="74">
        <f ca="1">W144-SUMIFS(Potoki!$W:$W,Potoki!$F:$F,F144,Potoki!$G:$G,"")</f>
        <v>0</v>
      </c>
      <c r="W154" s="5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</row>
    <row r="155" spans="1:98" x14ac:dyDescent="0.3">
      <c r="A155" s="11">
        <f>ROW()</f>
        <v>155</v>
      </c>
    </row>
    <row r="156" spans="1:98" x14ac:dyDescent="0.3">
      <c r="A156" s="11">
        <f>ROW()</f>
        <v>156</v>
      </c>
      <c r="F156" s="104" t="s">
        <v>149</v>
      </c>
    </row>
    <row r="157" spans="1:98" s="13" customFormat="1" x14ac:dyDescent="0.3">
      <c r="A157" s="12">
        <f>ROW()</f>
        <v>157</v>
      </c>
      <c r="B157" s="101"/>
      <c r="C157" s="142" t="str">
        <f>Lists!$N$11</f>
        <v>без ндс</v>
      </c>
      <c r="E157" s="92"/>
      <c r="F157" s="13" t="str">
        <f>BP!$F$67</f>
        <v>Закупка сырья и материалов</v>
      </c>
      <c r="M157" s="4" t="str">
        <f>Lists!$R$8</f>
        <v>руб.</v>
      </c>
      <c r="P157" s="10"/>
      <c r="R157" s="92"/>
      <c r="S157" s="10"/>
      <c r="V157" s="80">
        <f ca="1">W157-SUM(W158:W162)</f>
        <v>0</v>
      </c>
      <c r="W157" s="10">
        <f ca="1">SUM(INDIRECT(ADDRESS(ROW(),SUMIFS($1:$1,$5:$5,1))):INDIRECT(ADDRESS(ROW(),SUMIFS($1:$1,$5:$5,MAX($5:$5)))))</f>
        <v>127245261</v>
      </c>
      <c r="Z157" s="10">
        <f ca="1">IF(Z$5="",0,SUM(Z158:Z162))</f>
        <v>0</v>
      </c>
      <c r="AA157" s="10">
        <f t="shared" ref="AA157:CL157" ca="1" si="211">IF(AA$5="",0,SUM(AA158:AA162))</f>
        <v>0</v>
      </c>
      <c r="AB157" s="10">
        <f t="shared" ca="1" si="211"/>
        <v>0</v>
      </c>
      <c r="AC157" s="10">
        <f t="shared" ca="1" si="211"/>
        <v>3900</v>
      </c>
      <c r="AD157" s="10">
        <f t="shared" ca="1" si="211"/>
        <v>17400</v>
      </c>
      <c r="AE157" s="10">
        <f t="shared" ca="1" si="211"/>
        <v>35280</v>
      </c>
      <c r="AF157" s="10">
        <f t="shared" ca="1" si="211"/>
        <v>54007.5</v>
      </c>
      <c r="AG157" s="10">
        <f t="shared" ca="1" si="211"/>
        <v>71302.5</v>
      </c>
      <c r="AH157" s="10">
        <f t="shared" ca="1" si="211"/>
        <v>92941.500000000015</v>
      </c>
      <c r="AI157" s="10">
        <f t="shared" ca="1" si="211"/>
        <v>143419.50000000003</v>
      </c>
      <c r="AJ157" s="10">
        <f t="shared" ca="1" si="211"/>
        <v>235447.5</v>
      </c>
      <c r="AK157" s="10">
        <f t="shared" ca="1" si="211"/>
        <v>372474.75</v>
      </c>
      <c r="AL157" s="10">
        <f t="shared" ca="1" si="211"/>
        <v>551694</v>
      </c>
      <c r="AM157" s="10">
        <f t="shared" ca="1" si="211"/>
        <v>760005.75</v>
      </c>
      <c r="AN157" s="10">
        <f t="shared" ca="1" si="211"/>
        <v>985542</v>
      </c>
      <c r="AO157" s="10">
        <f t="shared" ca="1" si="211"/>
        <v>1220582.25</v>
      </c>
      <c r="AP157" s="10">
        <f t="shared" ca="1" si="211"/>
        <v>1460606.25</v>
      </c>
      <c r="AQ157" s="10">
        <f t="shared" ca="1" si="211"/>
        <v>1703028.75</v>
      </c>
      <c r="AR157" s="10">
        <f t="shared" ca="1" si="211"/>
        <v>1946283.75</v>
      </c>
      <c r="AS157" s="10">
        <f t="shared" ca="1" si="211"/>
        <v>2189820</v>
      </c>
      <c r="AT157" s="10">
        <f t="shared" ca="1" si="211"/>
        <v>2433472.5</v>
      </c>
      <c r="AU157" s="10">
        <f t="shared" ca="1" si="211"/>
        <v>2677147.5</v>
      </c>
      <c r="AV157" s="10">
        <f t="shared" ca="1" si="211"/>
        <v>2920822.5</v>
      </c>
      <c r="AW157" s="10">
        <f t="shared" ca="1" si="211"/>
        <v>3164497.5</v>
      </c>
      <c r="AX157" s="10">
        <f t="shared" ca="1" si="211"/>
        <v>3408172.5</v>
      </c>
      <c r="AY157" s="10">
        <f t="shared" ca="1" si="211"/>
        <v>3651847.5</v>
      </c>
      <c r="AZ157" s="10">
        <f t="shared" ca="1" si="211"/>
        <v>3885772.5</v>
      </c>
      <c r="BA157" s="10">
        <f t="shared" ca="1" si="211"/>
        <v>4085947.5</v>
      </c>
      <c r="BB157" s="10">
        <f t="shared" ca="1" si="211"/>
        <v>4241422.5</v>
      </c>
      <c r="BC157" s="10">
        <f t="shared" ca="1" si="211"/>
        <v>4350078.75</v>
      </c>
      <c r="BD157" s="10">
        <f t="shared" ca="1" si="211"/>
        <v>4415497.5</v>
      </c>
      <c r="BE157" s="10">
        <f t="shared" ca="1" si="211"/>
        <v>4451193.75</v>
      </c>
      <c r="BF157" s="10">
        <f t="shared" ca="1" si="211"/>
        <v>4469445</v>
      </c>
      <c r="BG157" s="10">
        <f t="shared" ca="1" si="211"/>
        <v>4478126.25</v>
      </c>
      <c r="BH157" s="10">
        <f t="shared" ca="1" si="211"/>
        <v>4481786.25</v>
      </c>
      <c r="BI157" s="10">
        <f t="shared" ca="1" si="211"/>
        <v>4483038.75</v>
      </c>
      <c r="BJ157" s="10">
        <f t="shared" ca="1" si="211"/>
        <v>4483458.75</v>
      </c>
      <c r="BK157" s="10">
        <f t="shared" ca="1" si="211"/>
        <v>4483597.5</v>
      </c>
      <c r="BL157" s="10">
        <f t="shared" ca="1" si="211"/>
        <v>4483620.0000000009</v>
      </c>
      <c r="BM157" s="10">
        <f t="shared" ca="1" si="211"/>
        <v>4483620.0000000009</v>
      </c>
      <c r="BN157" s="10">
        <f t="shared" ca="1" si="211"/>
        <v>4483620.0000000009</v>
      </c>
      <c r="BO157" s="10">
        <f t="shared" ca="1" si="211"/>
        <v>4483620.0000000009</v>
      </c>
      <c r="BP157" s="10">
        <f t="shared" ca="1" si="211"/>
        <v>4483620.0000000009</v>
      </c>
      <c r="BQ157" s="10">
        <f t="shared" ca="1" si="211"/>
        <v>4483620.0000000009</v>
      </c>
      <c r="BR157" s="10">
        <f t="shared" ca="1" si="211"/>
        <v>4483620.0000000009</v>
      </c>
      <c r="BS157" s="10">
        <f t="shared" ca="1" si="211"/>
        <v>4483620.0000000009</v>
      </c>
      <c r="BT157" s="10">
        <f t="shared" ca="1" si="211"/>
        <v>4483620.0000000009</v>
      </c>
      <c r="BU157" s="10">
        <f t="shared" ca="1" si="211"/>
        <v>4483620.0000000009</v>
      </c>
      <c r="BV157" s="10">
        <f t="shared" si="211"/>
        <v>0</v>
      </c>
      <c r="BW157" s="10">
        <f t="shared" si="211"/>
        <v>0</v>
      </c>
      <c r="BX157" s="10">
        <f t="shared" si="211"/>
        <v>0</v>
      </c>
      <c r="BY157" s="10">
        <f t="shared" si="211"/>
        <v>0</v>
      </c>
      <c r="BZ157" s="10">
        <f t="shared" si="211"/>
        <v>0</v>
      </c>
      <c r="CA157" s="10">
        <f t="shared" si="211"/>
        <v>0</v>
      </c>
      <c r="CB157" s="10">
        <f t="shared" si="211"/>
        <v>0</v>
      </c>
      <c r="CC157" s="10">
        <f t="shared" si="211"/>
        <v>0</v>
      </c>
      <c r="CD157" s="10">
        <f t="shared" si="211"/>
        <v>0</v>
      </c>
      <c r="CE157" s="10">
        <f t="shared" si="211"/>
        <v>0</v>
      </c>
      <c r="CF157" s="10">
        <f t="shared" si="211"/>
        <v>0</v>
      </c>
      <c r="CG157" s="10">
        <f t="shared" si="211"/>
        <v>0</v>
      </c>
      <c r="CH157" s="10">
        <f t="shared" si="211"/>
        <v>0</v>
      </c>
      <c r="CI157" s="10">
        <f t="shared" si="211"/>
        <v>0</v>
      </c>
      <c r="CJ157" s="10">
        <f t="shared" si="211"/>
        <v>0</v>
      </c>
      <c r="CK157" s="10">
        <f t="shared" si="211"/>
        <v>0</v>
      </c>
      <c r="CL157" s="10">
        <f t="shared" si="211"/>
        <v>0</v>
      </c>
      <c r="CM157" s="10">
        <f t="shared" ref="CM157:CT157" si="212">IF(CM$5="",0,SUM(CM158:CM162))</f>
        <v>0</v>
      </c>
      <c r="CN157" s="10">
        <f t="shared" si="212"/>
        <v>0</v>
      </c>
      <c r="CO157" s="10">
        <f t="shared" si="212"/>
        <v>0</v>
      </c>
      <c r="CP157" s="10">
        <f t="shared" si="212"/>
        <v>0</v>
      </c>
      <c r="CQ157" s="10">
        <f t="shared" si="212"/>
        <v>0</v>
      </c>
      <c r="CR157" s="10">
        <f t="shared" si="212"/>
        <v>0</v>
      </c>
      <c r="CS157" s="10">
        <f t="shared" si="212"/>
        <v>0</v>
      </c>
      <c r="CT157" s="10">
        <f t="shared" si="212"/>
        <v>0</v>
      </c>
    </row>
    <row r="158" spans="1:98" s="27" customFormat="1" ht="12" x14ac:dyDescent="0.25">
      <c r="A158" s="26">
        <f>ROW()</f>
        <v>158</v>
      </c>
      <c r="B158" s="97"/>
      <c r="C158" s="142" t="str">
        <f>Lists!$N$13</f>
        <v>ндс(-)</v>
      </c>
      <c r="E158" s="24"/>
      <c r="F158" s="66" t="str">
        <f>F157</f>
        <v>Закупка сырья и материалов</v>
      </c>
      <c r="G158" s="27" t="str">
        <f>BP!$F$21</f>
        <v>Основа</v>
      </c>
      <c r="M158" s="27" t="str">
        <f>Lists!$R$8</f>
        <v>руб.</v>
      </c>
      <c r="P158" s="30"/>
      <c r="R158" s="24"/>
      <c r="S158" s="136">
        <f>SUMIFS($S$243:$S$252,$G$243:$G$252,$G158)</f>
        <v>0.2</v>
      </c>
      <c r="V158" s="85"/>
      <c r="W158" s="29">
        <f ca="1">SUM(INDIRECT(ADDRESS(ROW(),SUMIFS($1:$1,$5:$5,1))):INDIRECT(ADDRESS(ROW(),SUMIFS($1:$1,$5:$5,MAX($5:$5)))))</f>
        <v>79002455</v>
      </c>
      <c r="Z158" s="30">
        <f ca="1">Z113/(1+$S158)</f>
        <v>0</v>
      </c>
      <c r="AA158" s="30">
        <f t="shared" ref="AA158:CL158" ca="1" si="213">AA113/(1+$S158)</f>
        <v>0</v>
      </c>
      <c r="AB158" s="30">
        <f t="shared" ca="1" si="213"/>
        <v>0</v>
      </c>
      <c r="AC158" s="30">
        <f t="shared" ca="1" si="213"/>
        <v>3500</v>
      </c>
      <c r="AD158" s="30">
        <f t="shared" ca="1" si="213"/>
        <v>14000</v>
      </c>
      <c r="AE158" s="30">
        <f t="shared" ca="1" si="213"/>
        <v>25200</v>
      </c>
      <c r="AF158" s="30">
        <f t="shared" ca="1" si="213"/>
        <v>36837.5</v>
      </c>
      <c r="AG158" s="30">
        <f t="shared" ca="1" si="213"/>
        <v>46987.5</v>
      </c>
      <c r="AH158" s="30">
        <f t="shared" ca="1" si="213"/>
        <v>61722.500000000015</v>
      </c>
      <c r="AI158" s="30">
        <f t="shared" ca="1" si="213"/>
        <v>100222.50000000001</v>
      </c>
      <c r="AJ158" s="30">
        <f t="shared" ca="1" si="213"/>
        <v>165042.5</v>
      </c>
      <c r="AK158" s="30">
        <f t="shared" ca="1" si="213"/>
        <v>258098.75</v>
      </c>
      <c r="AL158" s="30">
        <f t="shared" ca="1" si="213"/>
        <v>375987.5</v>
      </c>
      <c r="AM158" s="30">
        <f t="shared" ca="1" si="213"/>
        <v>508523.75</v>
      </c>
      <c r="AN158" s="30">
        <f t="shared" ca="1" si="213"/>
        <v>649757.5</v>
      </c>
      <c r="AO158" s="30">
        <f t="shared" ca="1" si="213"/>
        <v>795506.25</v>
      </c>
      <c r="AP158" s="30">
        <f t="shared" ca="1" si="213"/>
        <v>943643.75</v>
      </c>
      <c r="AQ158" s="30">
        <f t="shared" ca="1" si="213"/>
        <v>1092831.25</v>
      </c>
      <c r="AR158" s="30">
        <f t="shared" ca="1" si="213"/>
        <v>1242281.25</v>
      </c>
      <c r="AS158" s="30">
        <f t="shared" ca="1" si="213"/>
        <v>1391862.5</v>
      </c>
      <c r="AT158" s="30">
        <f t="shared" ca="1" si="213"/>
        <v>1541487.5</v>
      </c>
      <c r="AU158" s="30">
        <f t="shared" ca="1" si="213"/>
        <v>1691112.5</v>
      </c>
      <c r="AV158" s="30">
        <f t="shared" ca="1" si="213"/>
        <v>1840737.5</v>
      </c>
      <c r="AW158" s="30">
        <f t="shared" ca="1" si="213"/>
        <v>1990362.5</v>
      </c>
      <c r="AX158" s="30">
        <f t="shared" ca="1" si="213"/>
        <v>2139987.5</v>
      </c>
      <c r="AY158" s="30">
        <f t="shared" ca="1" si="213"/>
        <v>2289612.5</v>
      </c>
      <c r="AZ158" s="30">
        <f t="shared" ca="1" si="213"/>
        <v>2430487.5</v>
      </c>
      <c r="BA158" s="30">
        <f t="shared" ca="1" si="213"/>
        <v>2545112.5</v>
      </c>
      <c r="BB158" s="30">
        <f t="shared" ca="1" si="213"/>
        <v>2631737.5</v>
      </c>
      <c r="BC158" s="30">
        <f t="shared" ca="1" si="213"/>
        <v>2689268.75</v>
      </c>
      <c r="BD158" s="30">
        <f t="shared" ca="1" si="213"/>
        <v>2721425</v>
      </c>
      <c r="BE158" s="30">
        <f t="shared" ca="1" si="213"/>
        <v>2738618.75</v>
      </c>
      <c r="BF158" s="30">
        <f t="shared" ca="1" si="213"/>
        <v>2747062.5</v>
      </c>
      <c r="BG158" s="30">
        <f t="shared" ca="1" si="213"/>
        <v>2750956.25</v>
      </c>
      <c r="BH158" s="30">
        <f t="shared" ca="1" si="213"/>
        <v>2752443.75</v>
      </c>
      <c r="BI158" s="30">
        <f t="shared" ca="1" si="213"/>
        <v>2752881.25</v>
      </c>
      <c r="BJ158" s="30">
        <f t="shared" ca="1" si="213"/>
        <v>2753056.25</v>
      </c>
      <c r="BK158" s="30">
        <f t="shared" ca="1" si="213"/>
        <v>2753100.0000000005</v>
      </c>
      <c r="BL158" s="30">
        <f t="shared" ca="1" si="213"/>
        <v>2753100.0000000005</v>
      </c>
      <c r="BM158" s="30">
        <f t="shared" ca="1" si="213"/>
        <v>2753100.0000000005</v>
      </c>
      <c r="BN158" s="30">
        <f t="shared" ca="1" si="213"/>
        <v>2753100.0000000005</v>
      </c>
      <c r="BO158" s="30">
        <f t="shared" ca="1" si="213"/>
        <v>2753100.0000000005</v>
      </c>
      <c r="BP158" s="30">
        <f t="shared" ca="1" si="213"/>
        <v>2753100.0000000005</v>
      </c>
      <c r="BQ158" s="30">
        <f t="shared" ca="1" si="213"/>
        <v>2753100.0000000005</v>
      </c>
      <c r="BR158" s="30">
        <f t="shared" ca="1" si="213"/>
        <v>2753100.0000000005</v>
      </c>
      <c r="BS158" s="30">
        <f t="shared" ca="1" si="213"/>
        <v>2753100.0000000005</v>
      </c>
      <c r="BT158" s="30">
        <f t="shared" ca="1" si="213"/>
        <v>2753100.0000000005</v>
      </c>
      <c r="BU158" s="30">
        <f t="shared" ca="1" si="213"/>
        <v>2753100.0000000005</v>
      </c>
      <c r="BV158" s="30">
        <f t="shared" si="213"/>
        <v>0</v>
      </c>
      <c r="BW158" s="30">
        <f t="shared" si="213"/>
        <v>0</v>
      </c>
      <c r="BX158" s="30">
        <f t="shared" si="213"/>
        <v>0</v>
      </c>
      <c r="BY158" s="30">
        <f t="shared" si="213"/>
        <v>0</v>
      </c>
      <c r="BZ158" s="30">
        <f t="shared" si="213"/>
        <v>0</v>
      </c>
      <c r="CA158" s="30">
        <f t="shared" si="213"/>
        <v>0</v>
      </c>
      <c r="CB158" s="30">
        <f t="shared" si="213"/>
        <v>0</v>
      </c>
      <c r="CC158" s="30">
        <f t="shared" si="213"/>
        <v>0</v>
      </c>
      <c r="CD158" s="30">
        <f t="shared" si="213"/>
        <v>0</v>
      </c>
      <c r="CE158" s="30">
        <f t="shared" si="213"/>
        <v>0</v>
      </c>
      <c r="CF158" s="30">
        <f t="shared" si="213"/>
        <v>0</v>
      </c>
      <c r="CG158" s="30">
        <f t="shared" si="213"/>
        <v>0</v>
      </c>
      <c r="CH158" s="30">
        <f t="shared" si="213"/>
        <v>0</v>
      </c>
      <c r="CI158" s="30">
        <f t="shared" si="213"/>
        <v>0</v>
      </c>
      <c r="CJ158" s="30">
        <f t="shared" si="213"/>
        <v>0</v>
      </c>
      <c r="CK158" s="30">
        <f t="shared" si="213"/>
        <v>0</v>
      </c>
      <c r="CL158" s="30">
        <f t="shared" si="213"/>
        <v>0</v>
      </c>
      <c r="CM158" s="30">
        <f t="shared" ref="CM158:CT158" si="214">CM113/(1+$S158)</f>
        <v>0</v>
      </c>
      <c r="CN158" s="30">
        <f t="shared" si="214"/>
        <v>0</v>
      </c>
      <c r="CO158" s="30">
        <f t="shared" si="214"/>
        <v>0</v>
      </c>
      <c r="CP158" s="30">
        <f t="shared" si="214"/>
        <v>0</v>
      </c>
      <c r="CQ158" s="30">
        <f t="shared" si="214"/>
        <v>0</v>
      </c>
      <c r="CR158" s="30">
        <f t="shared" si="214"/>
        <v>0</v>
      </c>
      <c r="CS158" s="30">
        <f t="shared" si="214"/>
        <v>0</v>
      </c>
      <c r="CT158" s="30">
        <f t="shared" si="214"/>
        <v>0</v>
      </c>
    </row>
    <row r="159" spans="1:98" s="27" customFormat="1" ht="12" x14ac:dyDescent="0.25">
      <c r="A159" s="26">
        <f>ROW()</f>
        <v>159</v>
      </c>
      <c r="B159" s="97"/>
      <c r="C159" s="142" t="str">
        <f>Lists!$N$13</f>
        <v>ндс(-)</v>
      </c>
      <c r="E159" s="24"/>
      <c r="F159" s="66" t="str">
        <f>F157</f>
        <v>Закупка сырья и материалов</v>
      </c>
      <c r="G159" s="27" t="str">
        <f>BP!$F$22</f>
        <v>Сырье</v>
      </c>
      <c r="H159" s="67"/>
      <c r="I159" s="67"/>
      <c r="J159" s="67"/>
      <c r="K159" s="67"/>
      <c r="L159" s="67"/>
      <c r="M159" s="27" t="str">
        <f>Lists!$R$8</f>
        <v>руб.</v>
      </c>
      <c r="P159" s="30"/>
      <c r="R159" s="24"/>
      <c r="S159" s="136">
        <f>SUMIFS($S$243:$S$252,$G$243:$G$252,$G159)</f>
        <v>0.2</v>
      </c>
      <c r="V159" s="85"/>
      <c r="W159" s="29">
        <f ca="1">SUM(INDIRECT(ADDRESS(ROW(),SUMIFS($1:$1,$5:$5,1))):INDIRECT(ADDRESS(ROW(),SUMIFS($1:$1,$5:$5,MAX($5:$5)))))</f>
        <v>9028852</v>
      </c>
      <c r="Z159" s="30">
        <f t="shared" ref="Z159:CK159" ca="1" si="215">Z114/(1+$S159)</f>
        <v>0</v>
      </c>
      <c r="AA159" s="30">
        <f t="shared" ca="1" si="215"/>
        <v>0</v>
      </c>
      <c r="AB159" s="30">
        <f t="shared" ca="1" si="215"/>
        <v>0</v>
      </c>
      <c r="AC159" s="30">
        <f t="shared" ca="1" si="215"/>
        <v>400</v>
      </c>
      <c r="AD159" s="30">
        <f t="shared" ca="1" si="215"/>
        <v>1600</v>
      </c>
      <c r="AE159" s="30">
        <f t="shared" ca="1" si="215"/>
        <v>2880</v>
      </c>
      <c r="AF159" s="30">
        <f t="shared" ca="1" si="215"/>
        <v>4210</v>
      </c>
      <c r="AG159" s="30">
        <f t="shared" ca="1" si="215"/>
        <v>5370</v>
      </c>
      <c r="AH159" s="30">
        <f t="shared" ca="1" si="215"/>
        <v>7054.0000000000009</v>
      </c>
      <c r="AI159" s="30">
        <f t="shared" ca="1" si="215"/>
        <v>11454.000000000002</v>
      </c>
      <c r="AJ159" s="30">
        <f t="shared" ca="1" si="215"/>
        <v>18862.000000000004</v>
      </c>
      <c r="AK159" s="30">
        <f t="shared" ca="1" si="215"/>
        <v>29496.999999999996</v>
      </c>
      <c r="AL159" s="30">
        <f t="shared" ca="1" si="215"/>
        <v>42970</v>
      </c>
      <c r="AM159" s="30">
        <f t="shared" ca="1" si="215"/>
        <v>58117</v>
      </c>
      <c r="AN159" s="30">
        <f t="shared" ca="1" si="215"/>
        <v>74258.000000000015</v>
      </c>
      <c r="AO159" s="30">
        <f t="shared" ca="1" si="215"/>
        <v>90915</v>
      </c>
      <c r="AP159" s="30">
        <f t="shared" ca="1" si="215"/>
        <v>107845</v>
      </c>
      <c r="AQ159" s="30">
        <f t="shared" ca="1" si="215"/>
        <v>124895</v>
      </c>
      <c r="AR159" s="30">
        <f t="shared" ca="1" si="215"/>
        <v>141975</v>
      </c>
      <c r="AS159" s="30">
        <f t="shared" ca="1" si="215"/>
        <v>159070</v>
      </c>
      <c r="AT159" s="30">
        <f t="shared" ca="1" si="215"/>
        <v>176170</v>
      </c>
      <c r="AU159" s="30">
        <f t="shared" ca="1" si="215"/>
        <v>193270</v>
      </c>
      <c r="AV159" s="30">
        <f t="shared" ca="1" si="215"/>
        <v>210370</v>
      </c>
      <c r="AW159" s="30">
        <f t="shared" ca="1" si="215"/>
        <v>227470</v>
      </c>
      <c r="AX159" s="30">
        <f t="shared" ca="1" si="215"/>
        <v>244570</v>
      </c>
      <c r="AY159" s="30">
        <f t="shared" ca="1" si="215"/>
        <v>261670</v>
      </c>
      <c r="AZ159" s="30">
        <f t="shared" ca="1" si="215"/>
        <v>277770</v>
      </c>
      <c r="BA159" s="30">
        <f t="shared" ca="1" si="215"/>
        <v>290870</v>
      </c>
      <c r="BB159" s="30">
        <f t="shared" ca="1" si="215"/>
        <v>300770</v>
      </c>
      <c r="BC159" s="30">
        <f t="shared" ca="1" si="215"/>
        <v>307345</v>
      </c>
      <c r="BD159" s="30">
        <f t="shared" ca="1" si="215"/>
        <v>311020</v>
      </c>
      <c r="BE159" s="30">
        <f t="shared" ca="1" si="215"/>
        <v>312985</v>
      </c>
      <c r="BF159" s="30">
        <f t="shared" ca="1" si="215"/>
        <v>313950</v>
      </c>
      <c r="BG159" s="30">
        <f t="shared" ca="1" si="215"/>
        <v>314395</v>
      </c>
      <c r="BH159" s="30">
        <f t="shared" ca="1" si="215"/>
        <v>314565</v>
      </c>
      <c r="BI159" s="30">
        <f t="shared" ca="1" si="215"/>
        <v>314615</v>
      </c>
      <c r="BJ159" s="30">
        <f t="shared" ca="1" si="215"/>
        <v>314635</v>
      </c>
      <c r="BK159" s="30">
        <f t="shared" ca="1" si="215"/>
        <v>314640.00000000006</v>
      </c>
      <c r="BL159" s="30">
        <f t="shared" ca="1" si="215"/>
        <v>314640.00000000006</v>
      </c>
      <c r="BM159" s="30">
        <f t="shared" ca="1" si="215"/>
        <v>314640.00000000006</v>
      </c>
      <c r="BN159" s="30">
        <f t="shared" ca="1" si="215"/>
        <v>314640.00000000006</v>
      </c>
      <c r="BO159" s="30">
        <f t="shared" ca="1" si="215"/>
        <v>314640.00000000006</v>
      </c>
      <c r="BP159" s="30">
        <f t="shared" ca="1" si="215"/>
        <v>314640.00000000006</v>
      </c>
      <c r="BQ159" s="30">
        <f t="shared" ca="1" si="215"/>
        <v>314640.00000000006</v>
      </c>
      <c r="BR159" s="30">
        <f t="shared" ca="1" si="215"/>
        <v>314640.00000000006</v>
      </c>
      <c r="BS159" s="30">
        <f t="shared" ca="1" si="215"/>
        <v>314640.00000000006</v>
      </c>
      <c r="BT159" s="30">
        <f t="shared" ca="1" si="215"/>
        <v>314640.00000000006</v>
      </c>
      <c r="BU159" s="30">
        <f t="shared" ca="1" si="215"/>
        <v>314640.00000000006</v>
      </c>
      <c r="BV159" s="30">
        <f t="shared" si="215"/>
        <v>0</v>
      </c>
      <c r="BW159" s="30">
        <f t="shared" si="215"/>
        <v>0</v>
      </c>
      <c r="BX159" s="30">
        <f t="shared" si="215"/>
        <v>0</v>
      </c>
      <c r="BY159" s="30">
        <f t="shared" si="215"/>
        <v>0</v>
      </c>
      <c r="BZ159" s="30">
        <f t="shared" si="215"/>
        <v>0</v>
      </c>
      <c r="CA159" s="30">
        <f t="shared" si="215"/>
        <v>0</v>
      </c>
      <c r="CB159" s="30">
        <f t="shared" si="215"/>
        <v>0</v>
      </c>
      <c r="CC159" s="30">
        <f t="shared" si="215"/>
        <v>0</v>
      </c>
      <c r="CD159" s="30">
        <f t="shared" si="215"/>
        <v>0</v>
      </c>
      <c r="CE159" s="30">
        <f t="shared" si="215"/>
        <v>0</v>
      </c>
      <c r="CF159" s="30">
        <f t="shared" si="215"/>
        <v>0</v>
      </c>
      <c r="CG159" s="30">
        <f t="shared" si="215"/>
        <v>0</v>
      </c>
      <c r="CH159" s="30">
        <f t="shared" si="215"/>
        <v>0</v>
      </c>
      <c r="CI159" s="30">
        <f t="shared" si="215"/>
        <v>0</v>
      </c>
      <c r="CJ159" s="30">
        <f t="shared" si="215"/>
        <v>0</v>
      </c>
      <c r="CK159" s="30">
        <f t="shared" si="215"/>
        <v>0</v>
      </c>
      <c r="CL159" s="30">
        <f t="shared" ref="CL159:CT159" si="216">CL114/(1+$S159)</f>
        <v>0</v>
      </c>
      <c r="CM159" s="30">
        <f t="shared" si="216"/>
        <v>0</v>
      </c>
      <c r="CN159" s="30">
        <f t="shared" si="216"/>
        <v>0</v>
      </c>
      <c r="CO159" s="30">
        <f t="shared" si="216"/>
        <v>0</v>
      </c>
      <c r="CP159" s="30">
        <f t="shared" si="216"/>
        <v>0</v>
      </c>
      <c r="CQ159" s="30">
        <f t="shared" si="216"/>
        <v>0</v>
      </c>
      <c r="CR159" s="30">
        <f t="shared" si="216"/>
        <v>0</v>
      </c>
      <c r="CS159" s="30">
        <f t="shared" si="216"/>
        <v>0</v>
      </c>
      <c r="CT159" s="30">
        <f t="shared" si="216"/>
        <v>0</v>
      </c>
    </row>
    <row r="160" spans="1:98" s="27" customFormat="1" ht="12" x14ac:dyDescent="0.25">
      <c r="A160" s="26">
        <f>ROW()</f>
        <v>160</v>
      </c>
      <c r="B160" s="97"/>
      <c r="C160" s="142" t="str">
        <f>Lists!$N$13</f>
        <v>ндс(-)</v>
      </c>
      <c r="E160" s="24"/>
      <c r="F160" s="66" t="str">
        <f>F157</f>
        <v>Закупка сырья и материалов</v>
      </c>
      <c r="G160" s="27" t="str">
        <f>BP!$F$23</f>
        <v>Материал</v>
      </c>
      <c r="M160" s="27" t="str">
        <f>Lists!$R$8</f>
        <v>руб.</v>
      </c>
      <c r="P160" s="30"/>
      <c r="R160" s="24"/>
      <c r="S160" s="136">
        <f>SUMIFS($S$243:$S$252,$G$243:$G$252,$G160)</f>
        <v>0.2</v>
      </c>
      <c r="V160" s="85"/>
      <c r="W160" s="29">
        <f ca="1">SUM(INDIRECT(ADDRESS(ROW(),SUMIFS($1:$1,$5:$5,1))):INDIRECT(ADDRESS(ROW(),SUMIFS($1:$1,$5:$5,MAX($5:$5)))))</f>
        <v>10166580.666666668</v>
      </c>
      <c r="Z160" s="30">
        <f t="shared" ref="Z160:CK160" ca="1" si="217">Z115/(1+$S160)</f>
        <v>0</v>
      </c>
      <c r="AA160" s="30">
        <f t="shared" ca="1" si="217"/>
        <v>0</v>
      </c>
      <c r="AB160" s="30">
        <f t="shared" ca="1" si="217"/>
        <v>0</v>
      </c>
      <c r="AC160" s="30">
        <f t="shared" ca="1" si="217"/>
        <v>0</v>
      </c>
      <c r="AD160" s="30">
        <f t="shared" ca="1" si="217"/>
        <v>466.66666666666669</v>
      </c>
      <c r="AE160" s="30">
        <f t="shared" ca="1" si="217"/>
        <v>1866.6666666666667</v>
      </c>
      <c r="AF160" s="30">
        <f t="shared" ca="1" si="217"/>
        <v>3360</v>
      </c>
      <c r="AG160" s="30">
        <f t="shared" ca="1" si="217"/>
        <v>4911.666666666667</v>
      </c>
      <c r="AH160" s="30">
        <f t="shared" ca="1" si="217"/>
        <v>6265</v>
      </c>
      <c r="AI160" s="30">
        <f t="shared" ca="1" si="217"/>
        <v>8229.6666666666697</v>
      </c>
      <c r="AJ160" s="30">
        <f t="shared" ca="1" si="217"/>
        <v>13363.000000000002</v>
      </c>
      <c r="AK160" s="30">
        <f t="shared" ca="1" si="217"/>
        <v>22005.666666666668</v>
      </c>
      <c r="AL160" s="30">
        <f t="shared" ca="1" si="217"/>
        <v>34413.166666666664</v>
      </c>
      <c r="AM160" s="30">
        <f t="shared" ca="1" si="217"/>
        <v>50131.666666666672</v>
      </c>
      <c r="AN160" s="30">
        <f t="shared" ca="1" si="217"/>
        <v>67803.166666666672</v>
      </c>
      <c r="AO160" s="30">
        <f t="shared" ca="1" si="217"/>
        <v>86634.333333333328</v>
      </c>
      <c r="AP160" s="30">
        <f t="shared" ca="1" si="217"/>
        <v>106067.5</v>
      </c>
      <c r="AQ160" s="30">
        <f t="shared" ca="1" si="217"/>
        <v>125819.16666666667</v>
      </c>
      <c r="AR160" s="30">
        <f t="shared" ca="1" si="217"/>
        <v>145710.83333333334</v>
      </c>
      <c r="AS160" s="30">
        <f t="shared" ca="1" si="217"/>
        <v>165637.5</v>
      </c>
      <c r="AT160" s="30">
        <f t="shared" ca="1" si="217"/>
        <v>185581.66666666669</v>
      </c>
      <c r="AU160" s="30">
        <f t="shared" ca="1" si="217"/>
        <v>205531.66666666669</v>
      </c>
      <c r="AV160" s="30">
        <f t="shared" ca="1" si="217"/>
        <v>225481.66666666669</v>
      </c>
      <c r="AW160" s="30">
        <f t="shared" ca="1" si="217"/>
        <v>245431.66666666669</v>
      </c>
      <c r="AX160" s="30">
        <f t="shared" ca="1" si="217"/>
        <v>265381.66666666669</v>
      </c>
      <c r="AY160" s="30">
        <f t="shared" ca="1" si="217"/>
        <v>285331.66666666669</v>
      </c>
      <c r="AZ160" s="30">
        <f t="shared" ca="1" si="217"/>
        <v>305281.66666666669</v>
      </c>
      <c r="BA160" s="30">
        <f t="shared" ca="1" si="217"/>
        <v>324065</v>
      </c>
      <c r="BB160" s="30">
        <f t="shared" ca="1" si="217"/>
        <v>339348.33333333337</v>
      </c>
      <c r="BC160" s="30">
        <f t="shared" ca="1" si="217"/>
        <v>350898.33333333337</v>
      </c>
      <c r="BD160" s="30">
        <f t="shared" ca="1" si="217"/>
        <v>358569.16666666669</v>
      </c>
      <c r="BE160" s="30">
        <f t="shared" ca="1" si="217"/>
        <v>362856.66666666669</v>
      </c>
      <c r="BF160" s="30">
        <f t="shared" ca="1" si="217"/>
        <v>365149.16666666669</v>
      </c>
      <c r="BG160" s="30">
        <f t="shared" ca="1" si="217"/>
        <v>366275</v>
      </c>
      <c r="BH160" s="30">
        <f t="shared" ca="1" si="217"/>
        <v>366794.16666666669</v>
      </c>
      <c r="BI160" s="30">
        <f t="shared" ca="1" si="217"/>
        <v>366992.5</v>
      </c>
      <c r="BJ160" s="30">
        <f t="shared" ca="1" si="217"/>
        <v>367050.83333333337</v>
      </c>
      <c r="BK160" s="30">
        <f t="shared" ca="1" si="217"/>
        <v>367074.16666666669</v>
      </c>
      <c r="BL160" s="30">
        <f t="shared" ca="1" si="217"/>
        <v>367080.00000000006</v>
      </c>
      <c r="BM160" s="30">
        <f t="shared" ca="1" si="217"/>
        <v>367080.00000000006</v>
      </c>
      <c r="BN160" s="30">
        <f t="shared" ca="1" si="217"/>
        <v>367080.00000000006</v>
      </c>
      <c r="BO160" s="30">
        <f t="shared" ca="1" si="217"/>
        <v>367080.00000000006</v>
      </c>
      <c r="BP160" s="30">
        <f t="shared" ca="1" si="217"/>
        <v>367080.00000000006</v>
      </c>
      <c r="BQ160" s="30">
        <f t="shared" ca="1" si="217"/>
        <v>367080.00000000006</v>
      </c>
      <c r="BR160" s="30">
        <f t="shared" ca="1" si="217"/>
        <v>367080.00000000006</v>
      </c>
      <c r="BS160" s="30">
        <f t="shared" ca="1" si="217"/>
        <v>367080.00000000006</v>
      </c>
      <c r="BT160" s="30">
        <f t="shared" ca="1" si="217"/>
        <v>367080.00000000006</v>
      </c>
      <c r="BU160" s="30">
        <f t="shared" ca="1" si="217"/>
        <v>367080.00000000006</v>
      </c>
      <c r="BV160" s="30">
        <f t="shared" si="217"/>
        <v>0</v>
      </c>
      <c r="BW160" s="30">
        <f t="shared" si="217"/>
        <v>0</v>
      </c>
      <c r="BX160" s="30">
        <f t="shared" si="217"/>
        <v>0</v>
      </c>
      <c r="BY160" s="30">
        <f t="shared" si="217"/>
        <v>0</v>
      </c>
      <c r="BZ160" s="30">
        <f t="shared" si="217"/>
        <v>0</v>
      </c>
      <c r="CA160" s="30">
        <f t="shared" si="217"/>
        <v>0</v>
      </c>
      <c r="CB160" s="30">
        <f t="shared" si="217"/>
        <v>0</v>
      </c>
      <c r="CC160" s="30">
        <f t="shared" si="217"/>
        <v>0</v>
      </c>
      <c r="CD160" s="30">
        <f t="shared" si="217"/>
        <v>0</v>
      </c>
      <c r="CE160" s="30">
        <f t="shared" si="217"/>
        <v>0</v>
      </c>
      <c r="CF160" s="30">
        <f t="shared" si="217"/>
        <v>0</v>
      </c>
      <c r="CG160" s="30">
        <f t="shared" si="217"/>
        <v>0</v>
      </c>
      <c r="CH160" s="30">
        <f t="shared" si="217"/>
        <v>0</v>
      </c>
      <c r="CI160" s="30">
        <f t="shared" si="217"/>
        <v>0</v>
      </c>
      <c r="CJ160" s="30">
        <f t="shared" si="217"/>
        <v>0</v>
      </c>
      <c r="CK160" s="30">
        <f t="shared" si="217"/>
        <v>0</v>
      </c>
      <c r="CL160" s="30">
        <f t="shared" ref="CL160:CT160" si="218">CL115/(1+$S160)</f>
        <v>0</v>
      </c>
      <c r="CM160" s="30">
        <f t="shared" si="218"/>
        <v>0</v>
      </c>
      <c r="CN160" s="30">
        <f t="shared" si="218"/>
        <v>0</v>
      </c>
      <c r="CO160" s="30">
        <f t="shared" si="218"/>
        <v>0</v>
      </c>
      <c r="CP160" s="30">
        <f t="shared" si="218"/>
        <v>0</v>
      </c>
      <c r="CQ160" s="30">
        <f t="shared" si="218"/>
        <v>0</v>
      </c>
      <c r="CR160" s="30">
        <f t="shared" si="218"/>
        <v>0</v>
      </c>
      <c r="CS160" s="30">
        <f t="shared" si="218"/>
        <v>0</v>
      </c>
      <c r="CT160" s="30">
        <f t="shared" si="218"/>
        <v>0</v>
      </c>
    </row>
    <row r="161" spans="1:98" s="27" customFormat="1" ht="12" x14ac:dyDescent="0.25">
      <c r="A161" s="26">
        <f>ROW()</f>
        <v>161</v>
      </c>
      <c r="B161" s="97"/>
      <c r="C161" s="142" t="str">
        <f>Lists!$N$13</f>
        <v>ндс(-)</v>
      </c>
      <c r="E161" s="24"/>
      <c r="F161" s="66" t="str">
        <f>F157</f>
        <v>Закупка сырья и материалов</v>
      </c>
      <c r="G161" s="27" t="str">
        <f>BP!$F$25</f>
        <v>Упаковка</v>
      </c>
      <c r="M161" s="27" t="str">
        <f>Lists!$R$8</f>
        <v>руб.</v>
      </c>
      <c r="P161" s="30"/>
      <c r="R161" s="24"/>
      <c r="S161" s="136">
        <f>SUMIFS($S$243:$S$252,$G$243:$G$252,$G161)</f>
        <v>0.2</v>
      </c>
      <c r="V161" s="85"/>
      <c r="W161" s="29">
        <f ca="1">SUM(INDIRECT(ADDRESS(ROW(),SUMIFS($1:$1,$5:$5,1))):INDIRECT(ADDRESS(ROW(),SUMIFS($1:$1,$5:$5,MAX($5:$5)))))</f>
        <v>29047373.333333336</v>
      </c>
      <c r="Z161" s="30">
        <f t="shared" ref="Z161:CK161" ca="1" si="219">Z116/(1+$S161)</f>
        <v>0</v>
      </c>
      <c r="AA161" s="30">
        <f t="shared" ca="1" si="219"/>
        <v>0</v>
      </c>
      <c r="AB161" s="30">
        <f t="shared" ca="1" si="219"/>
        <v>0</v>
      </c>
      <c r="AC161" s="30">
        <f t="shared" ca="1" si="219"/>
        <v>0</v>
      </c>
      <c r="AD161" s="30">
        <f t="shared" ca="1" si="219"/>
        <v>1333.3333333333335</v>
      </c>
      <c r="AE161" s="30">
        <f t="shared" ca="1" si="219"/>
        <v>5333.3333333333339</v>
      </c>
      <c r="AF161" s="30">
        <f t="shared" ca="1" si="219"/>
        <v>9600</v>
      </c>
      <c r="AG161" s="30">
        <f t="shared" ca="1" si="219"/>
        <v>14033.333333333334</v>
      </c>
      <c r="AH161" s="30">
        <f t="shared" ca="1" si="219"/>
        <v>17900</v>
      </c>
      <c r="AI161" s="30">
        <f t="shared" ca="1" si="219"/>
        <v>23513.333333333336</v>
      </c>
      <c r="AJ161" s="30">
        <f t="shared" ca="1" si="219"/>
        <v>38180</v>
      </c>
      <c r="AK161" s="30">
        <f t="shared" ca="1" si="219"/>
        <v>62873.333333333336</v>
      </c>
      <c r="AL161" s="30">
        <f t="shared" ca="1" si="219"/>
        <v>98323.333333333343</v>
      </c>
      <c r="AM161" s="30">
        <f t="shared" ca="1" si="219"/>
        <v>143233.33333333334</v>
      </c>
      <c r="AN161" s="30">
        <f t="shared" ca="1" si="219"/>
        <v>193723.33333333334</v>
      </c>
      <c r="AO161" s="30">
        <f t="shared" ca="1" si="219"/>
        <v>247526.66666666669</v>
      </c>
      <c r="AP161" s="30">
        <f t="shared" ca="1" si="219"/>
        <v>303050</v>
      </c>
      <c r="AQ161" s="30">
        <f t="shared" ca="1" si="219"/>
        <v>359483.33333333337</v>
      </c>
      <c r="AR161" s="30">
        <f t="shared" ca="1" si="219"/>
        <v>416316.66666666669</v>
      </c>
      <c r="AS161" s="30">
        <f t="shared" ca="1" si="219"/>
        <v>473250</v>
      </c>
      <c r="AT161" s="30">
        <f t="shared" ca="1" si="219"/>
        <v>530233.33333333337</v>
      </c>
      <c r="AU161" s="30">
        <f t="shared" ca="1" si="219"/>
        <v>587233.33333333337</v>
      </c>
      <c r="AV161" s="30">
        <f t="shared" ca="1" si="219"/>
        <v>644233.33333333337</v>
      </c>
      <c r="AW161" s="30">
        <f t="shared" ca="1" si="219"/>
        <v>701233.33333333337</v>
      </c>
      <c r="AX161" s="30">
        <f t="shared" ca="1" si="219"/>
        <v>758233.33333333337</v>
      </c>
      <c r="AY161" s="30">
        <f t="shared" ca="1" si="219"/>
        <v>815233.33333333337</v>
      </c>
      <c r="AZ161" s="30">
        <f t="shared" ca="1" si="219"/>
        <v>872233.33333333337</v>
      </c>
      <c r="BA161" s="30">
        <f t="shared" ca="1" si="219"/>
        <v>925900</v>
      </c>
      <c r="BB161" s="30">
        <f t="shared" ca="1" si="219"/>
        <v>969566.66666666674</v>
      </c>
      <c r="BC161" s="30">
        <f t="shared" ca="1" si="219"/>
        <v>1002566.6666666667</v>
      </c>
      <c r="BD161" s="30">
        <f t="shared" ca="1" si="219"/>
        <v>1024483.3333333334</v>
      </c>
      <c r="BE161" s="30">
        <f t="shared" ca="1" si="219"/>
        <v>1036733.3333333334</v>
      </c>
      <c r="BF161" s="30">
        <f t="shared" ca="1" si="219"/>
        <v>1043283.3333333334</v>
      </c>
      <c r="BG161" s="30">
        <f t="shared" ca="1" si="219"/>
        <v>1046500</v>
      </c>
      <c r="BH161" s="30">
        <f t="shared" ca="1" si="219"/>
        <v>1047983.3333333334</v>
      </c>
      <c r="BI161" s="30">
        <f t="shared" ca="1" si="219"/>
        <v>1048550</v>
      </c>
      <c r="BJ161" s="30">
        <f t="shared" ca="1" si="219"/>
        <v>1048716.6666666667</v>
      </c>
      <c r="BK161" s="30">
        <f t="shared" ca="1" si="219"/>
        <v>1048783.3333333335</v>
      </c>
      <c r="BL161" s="30">
        <f t="shared" ca="1" si="219"/>
        <v>1048800.0000000002</v>
      </c>
      <c r="BM161" s="30">
        <f t="shared" ca="1" si="219"/>
        <v>1048800.0000000002</v>
      </c>
      <c r="BN161" s="30">
        <f t="shared" ca="1" si="219"/>
        <v>1048800.0000000002</v>
      </c>
      <c r="BO161" s="30">
        <f t="shared" ca="1" si="219"/>
        <v>1048800.0000000002</v>
      </c>
      <c r="BP161" s="30">
        <f t="shared" ca="1" si="219"/>
        <v>1048800.0000000002</v>
      </c>
      <c r="BQ161" s="30">
        <f t="shared" ca="1" si="219"/>
        <v>1048800.0000000002</v>
      </c>
      <c r="BR161" s="30">
        <f t="shared" ca="1" si="219"/>
        <v>1048800.0000000002</v>
      </c>
      <c r="BS161" s="30">
        <f t="shared" ca="1" si="219"/>
        <v>1048800.0000000002</v>
      </c>
      <c r="BT161" s="30">
        <f t="shared" ca="1" si="219"/>
        <v>1048800.0000000002</v>
      </c>
      <c r="BU161" s="30">
        <f t="shared" ca="1" si="219"/>
        <v>1048800.0000000002</v>
      </c>
      <c r="BV161" s="30">
        <f t="shared" si="219"/>
        <v>0</v>
      </c>
      <c r="BW161" s="30">
        <f t="shared" si="219"/>
        <v>0</v>
      </c>
      <c r="BX161" s="30">
        <f t="shared" si="219"/>
        <v>0</v>
      </c>
      <c r="BY161" s="30">
        <f t="shared" si="219"/>
        <v>0</v>
      </c>
      <c r="BZ161" s="30">
        <f t="shared" si="219"/>
        <v>0</v>
      </c>
      <c r="CA161" s="30">
        <f t="shared" si="219"/>
        <v>0</v>
      </c>
      <c r="CB161" s="30">
        <f t="shared" si="219"/>
        <v>0</v>
      </c>
      <c r="CC161" s="30">
        <f t="shared" si="219"/>
        <v>0</v>
      </c>
      <c r="CD161" s="30">
        <f t="shared" si="219"/>
        <v>0</v>
      </c>
      <c r="CE161" s="30">
        <f t="shared" si="219"/>
        <v>0</v>
      </c>
      <c r="CF161" s="30">
        <f t="shared" si="219"/>
        <v>0</v>
      </c>
      <c r="CG161" s="30">
        <f t="shared" si="219"/>
        <v>0</v>
      </c>
      <c r="CH161" s="30">
        <f t="shared" si="219"/>
        <v>0</v>
      </c>
      <c r="CI161" s="30">
        <f t="shared" si="219"/>
        <v>0</v>
      </c>
      <c r="CJ161" s="30">
        <f t="shared" si="219"/>
        <v>0</v>
      </c>
      <c r="CK161" s="30">
        <f t="shared" si="219"/>
        <v>0</v>
      </c>
      <c r="CL161" s="30">
        <f t="shared" ref="CL161:CT161" si="220">CL116/(1+$S161)</f>
        <v>0</v>
      </c>
      <c r="CM161" s="30">
        <f t="shared" si="220"/>
        <v>0</v>
      </c>
      <c r="CN161" s="30">
        <f t="shared" si="220"/>
        <v>0</v>
      </c>
      <c r="CO161" s="30">
        <f t="shared" si="220"/>
        <v>0</v>
      </c>
      <c r="CP161" s="30">
        <f t="shared" si="220"/>
        <v>0</v>
      </c>
      <c r="CQ161" s="30">
        <f t="shared" si="220"/>
        <v>0</v>
      </c>
      <c r="CR161" s="30">
        <f t="shared" si="220"/>
        <v>0</v>
      </c>
      <c r="CS161" s="30">
        <f t="shared" si="220"/>
        <v>0</v>
      </c>
      <c r="CT161" s="30">
        <f t="shared" si="220"/>
        <v>0</v>
      </c>
    </row>
    <row r="162" spans="1:98" s="2" customFormat="1" ht="12" x14ac:dyDescent="0.25">
      <c r="A162" s="11">
        <f>ROW()</f>
        <v>162</v>
      </c>
      <c r="B162" s="98"/>
      <c r="C162" s="142"/>
      <c r="E162" s="23" t="str">
        <f>Lists!$N$9</f>
        <v>пустая строка</v>
      </c>
      <c r="P162" s="3"/>
      <c r="R162" s="23"/>
      <c r="S162" s="3"/>
      <c r="V162" s="7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B163" s="101"/>
      <c r="C163" s="142"/>
      <c r="E163" s="92"/>
      <c r="F163" s="13" t="str">
        <f>BP!$F$91</f>
        <v>Поступление в пр-во ПФ</v>
      </c>
      <c r="M163" s="4" t="str">
        <f>Lists!$R$8</f>
        <v>руб.</v>
      </c>
      <c r="P163" s="10"/>
      <c r="R163" s="92"/>
      <c r="S163" s="10"/>
      <c r="V163" s="80">
        <f ca="1">W163-SUM(W164:W169)</f>
        <v>0</v>
      </c>
      <c r="W163" s="10">
        <f ca="1">SUM(INDIRECT(ADDRESS(ROW(),SUMIFS($1:$1,$5:$5,1))):INDIRECT(ADDRESS(ROW(),SUMIFS($1:$1,$5:$5,MAX($5:$5)))))</f>
        <v>104294593.95333336</v>
      </c>
      <c r="Z163" s="10">
        <f ca="1">IF(Z$5="",0,SUM(Z164:Z169))</f>
        <v>0</v>
      </c>
      <c r="AA163" s="10">
        <f ca="1">IF(AA$5="",0,SUM(AA164:AA169))</f>
        <v>0</v>
      </c>
      <c r="AB163" s="10">
        <f t="shared" ref="AB163:CL163" ca="1" si="221">IF(AB$5="",0,SUM(AB164:AB169))</f>
        <v>0</v>
      </c>
      <c r="AC163" s="10">
        <f t="shared" ca="1" si="221"/>
        <v>0</v>
      </c>
      <c r="AD163" s="10">
        <f t="shared" ca="1" si="221"/>
        <v>4787.333333333333</v>
      </c>
      <c r="AE163" s="10">
        <f t="shared" ca="1" si="221"/>
        <v>19149.333333333332</v>
      </c>
      <c r="AF163" s="10">
        <f t="shared" ca="1" si="221"/>
        <v>34468.800000000003</v>
      </c>
      <c r="AG163" s="10">
        <f t="shared" ca="1" si="221"/>
        <v>50386.683333333334</v>
      </c>
      <c r="AH163" s="10">
        <f t="shared" ca="1" si="221"/>
        <v>64269.95</v>
      </c>
      <c r="AI163" s="10">
        <f t="shared" ca="1" si="221"/>
        <v>84424.623333333351</v>
      </c>
      <c r="AJ163" s="10">
        <f t="shared" ca="1" si="221"/>
        <v>137085.29</v>
      </c>
      <c r="AK163" s="10">
        <f t="shared" ca="1" si="221"/>
        <v>225746.70333333334</v>
      </c>
      <c r="AL163" s="10">
        <f t="shared" ca="1" si="221"/>
        <v>353029.92833333334</v>
      </c>
      <c r="AM163" s="10">
        <f t="shared" ca="1" si="221"/>
        <v>514279.28333333333</v>
      </c>
      <c r="AN163" s="10">
        <f t="shared" ca="1" si="221"/>
        <v>695563.62833333341</v>
      </c>
      <c r="AO163" s="10">
        <f t="shared" ca="1" si="221"/>
        <v>888744.49666666659</v>
      </c>
      <c r="AP163" s="10">
        <f t="shared" ca="1" si="221"/>
        <v>1088101.0249999999</v>
      </c>
      <c r="AQ163" s="10">
        <f t="shared" ca="1" si="221"/>
        <v>1290724.9083333334</v>
      </c>
      <c r="AR163" s="10">
        <f t="shared" ca="1" si="221"/>
        <v>1494784.9916666667</v>
      </c>
      <c r="AS163" s="10">
        <f t="shared" ca="1" si="221"/>
        <v>1699204.125</v>
      </c>
      <c r="AT163" s="10">
        <f t="shared" ca="1" si="221"/>
        <v>1903802.7833333334</v>
      </c>
      <c r="AU163" s="10">
        <f t="shared" ca="1" si="221"/>
        <v>2108461.2833333332</v>
      </c>
      <c r="AV163" s="10">
        <f t="shared" ca="1" si="221"/>
        <v>2313119.7833333332</v>
      </c>
      <c r="AW163" s="10">
        <f t="shared" ca="1" si="221"/>
        <v>2517778.2833333332</v>
      </c>
      <c r="AX163" s="10">
        <f t="shared" ca="1" si="221"/>
        <v>2722436.7833333332</v>
      </c>
      <c r="AY163" s="10">
        <f t="shared" ca="1" si="221"/>
        <v>2927095.2833333332</v>
      </c>
      <c r="AZ163" s="10">
        <f t="shared" ca="1" si="221"/>
        <v>3131753.7833333332</v>
      </c>
      <c r="BA163" s="10">
        <f t="shared" ca="1" si="221"/>
        <v>3324443.95</v>
      </c>
      <c r="BB163" s="10">
        <f t="shared" ca="1" si="221"/>
        <v>3481229.1166666667</v>
      </c>
      <c r="BC163" s="10">
        <f t="shared" ca="1" si="221"/>
        <v>3599715.6166666667</v>
      </c>
      <c r="BD163" s="10">
        <f t="shared" ca="1" si="221"/>
        <v>3678407.4083333332</v>
      </c>
      <c r="BE163" s="10">
        <f t="shared" ca="1" si="221"/>
        <v>3722391.0333333332</v>
      </c>
      <c r="BF163" s="10">
        <f t="shared" ca="1" si="221"/>
        <v>3745908.8083333331</v>
      </c>
      <c r="BG163" s="10">
        <f t="shared" ca="1" si="221"/>
        <v>3757458.25</v>
      </c>
      <c r="BH163" s="10">
        <f t="shared" ca="1" si="221"/>
        <v>3762784.1583333332</v>
      </c>
      <c r="BI163" s="10">
        <f t="shared" ca="1" si="221"/>
        <v>3764818.7749999999</v>
      </c>
      <c r="BJ163" s="10">
        <f t="shared" ca="1" si="221"/>
        <v>3765417.1916666669</v>
      </c>
      <c r="BK163" s="10">
        <f t="shared" ca="1" si="221"/>
        <v>3765656.5583333331</v>
      </c>
      <c r="BL163" s="10">
        <f t="shared" ca="1" si="221"/>
        <v>3765716.4000000004</v>
      </c>
      <c r="BM163" s="10">
        <f t="shared" ca="1" si="221"/>
        <v>3765716.4000000004</v>
      </c>
      <c r="BN163" s="10">
        <f t="shared" ca="1" si="221"/>
        <v>3765716.4000000004</v>
      </c>
      <c r="BO163" s="10">
        <f t="shared" ca="1" si="221"/>
        <v>3765716.4000000004</v>
      </c>
      <c r="BP163" s="10">
        <f t="shared" ca="1" si="221"/>
        <v>3765716.4000000004</v>
      </c>
      <c r="BQ163" s="10">
        <f t="shared" ca="1" si="221"/>
        <v>3765716.4000000004</v>
      </c>
      <c r="BR163" s="10">
        <f t="shared" ca="1" si="221"/>
        <v>3765716.4000000004</v>
      </c>
      <c r="BS163" s="10">
        <f t="shared" ca="1" si="221"/>
        <v>3765716.4000000004</v>
      </c>
      <c r="BT163" s="10">
        <f t="shared" ca="1" si="221"/>
        <v>3765716.4000000004</v>
      </c>
      <c r="BU163" s="10">
        <f t="shared" ca="1" si="221"/>
        <v>3765716.4000000004</v>
      </c>
      <c r="BV163" s="10">
        <f t="shared" si="221"/>
        <v>0</v>
      </c>
      <c r="BW163" s="10">
        <f t="shared" si="221"/>
        <v>0</v>
      </c>
      <c r="BX163" s="10">
        <f t="shared" si="221"/>
        <v>0</v>
      </c>
      <c r="BY163" s="10">
        <f t="shared" si="221"/>
        <v>0</v>
      </c>
      <c r="BZ163" s="10">
        <f t="shared" si="221"/>
        <v>0</v>
      </c>
      <c r="CA163" s="10">
        <f t="shared" si="221"/>
        <v>0</v>
      </c>
      <c r="CB163" s="10">
        <f t="shared" si="221"/>
        <v>0</v>
      </c>
      <c r="CC163" s="10">
        <f t="shared" si="221"/>
        <v>0</v>
      </c>
      <c r="CD163" s="10">
        <f t="shared" si="221"/>
        <v>0</v>
      </c>
      <c r="CE163" s="10">
        <f t="shared" si="221"/>
        <v>0</v>
      </c>
      <c r="CF163" s="10">
        <f t="shared" si="221"/>
        <v>0</v>
      </c>
      <c r="CG163" s="10">
        <f t="shared" si="221"/>
        <v>0</v>
      </c>
      <c r="CH163" s="10">
        <f t="shared" si="221"/>
        <v>0</v>
      </c>
      <c r="CI163" s="10">
        <f t="shared" si="221"/>
        <v>0</v>
      </c>
      <c r="CJ163" s="10">
        <f t="shared" si="221"/>
        <v>0</v>
      </c>
      <c r="CK163" s="10">
        <f t="shared" si="221"/>
        <v>0</v>
      </c>
      <c r="CL163" s="10">
        <f t="shared" si="221"/>
        <v>0</v>
      </c>
      <c r="CM163" s="10">
        <f t="shared" ref="CM163:CT163" si="222">IF(CM$5="",0,SUM(CM164:CM169))</f>
        <v>0</v>
      </c>
      <c r="CN163" s="10">
        <f t="shared" si="222"/>
        <v>0</v>
      </c>
      <c r="CO163" s="10">
        <f t="shared" si="222"/>
        <v>0</v>
      </c>
      <c r="CP163" s="10">
        <f t="shared" si="222"/>
        <v>0</v>
      </c>
      <c r="CQ163" s="10">
        <f t="shared" si="222"/>
        <v>0</v>
      </c>
      <c r="CR163" s="10">
        <f t="shared" si="222"/>
        <v>0</v>
      </c>
      <c r="CS163" s="10">
        <f t="shared" si="222"/>
        <v>0</v>
      </c>
      <c r="CT163" s="10">
        <f t="shared" si="222"/>
        <v>0</v>
      </c>
    </row>
    <row r="164" spans="1:98" s="27" customFormat="1" ht="12" x14ac:dyDescent="0.25">
      <c r="A164" s="26">
        <f>ROW()</f>
        <v>164</v>
      </c>
      <c r="B164" s="97"/>
      <c r="C164" s="142"/>
      <c r="E164" s="24"/>
      <c r="F164" s="66" t="str">
        <f>$F$163</f>
        <v>Поступление в пр-во ПФ</v>
      </c>
      <c r="G164" s="27" t="str">
        <f>BP!$F$21</f>
        <v>Основа</v>
      </c>
      <c r="M164" s="27" t="str">
        <f>Lists!$R$8</f>
        <v>руб.</v>
      </c>
      <c r="P164" s="30"/>
      <c r="R164" s="24"/>
      <c r="S164" s="136">
        <f>SUMIFS($S$243:$S$252,$G$243:$G$252,$G164)</f>
        <v>0.2</v>
      </c>
      <c r="V164" s="85"/>
      <c r="W164" s="29">
        <f ca="1">SUM(INDIRECT(ADDRESS(ROW(),SUMIFS($1:$1,$5:$5,1))):INDIRECT(ADDRESS(ROW(),SUMIFS($1:$1,$5:$5,MAX($5:$5)))))</f>
        <v>76249355</v>
      </c>
      <c r="Z164" s="30">
        <f t="shared" ref="Z164:CK164" ca="1" si="223">Z119/(1+$S164)</f>
        <v>0</v>
      </c>
      <c r="AA164" s="30">
        <f t="shared" ca="1" si="223"/>
        <v>0</v>
      </c>
      <c r="AB164" s="30">
        <f t="shared" ca="1" si="223"/>
        <v>0</v>
      </c>
      <c r="AC164" s="30">
        <f t="shared" ca="1" si="223"/>
        <v>0</v>
      </c>
      <c r="AD164" s="30">
        <f t="shared" ca="1" si="223"/>
        <v>3500</v>
      </c>
      <c r="AE164" s="30">
        <f t="shared" ca="1" si="223"/>
        <v>14000</v>
      </c>
      <c r="AF164" s="30">
        <f t="shared" ca="1" si="223"/>
        <v>25200</v>
      </c>
      <c r="AG164" s="30">
        <f t="shared" ca="1" si="223"/>
        <v>36837.5</v>
      </c>
      <c r="AH164" s="30">
        <f t="shared" ca="1" si="223"/>
        <v>46987.5</v>
      </c>
      <c r="AI164" s="30">
        <f t="shared" ca="1" si="223"/>
        <v>61722.500000000015</v>
      </c>
      <c r="AJ164" s="30">
        <f t="shared" ca="1" si="223"/>
        <v>100222.50000000001</v>
      </c>
      <c r="AK164" s="30">
        <f t="shared" ca="1" si="223"/>
        <v>165042.5</v>
      </c>
      <c r="AL164" s="30">
        <f t="shared" ca="1" si="223"/>
        <v>258098.75</v>
      </c>
      <c r="AM164" s="30">
        <f t="shared" ca="1" si="223"/>
        <v>375987.5</v>
      </c>
      <c r="AN164" s="30">
        <f t="shared" ca="1" si="223"/>
        <v>508523.75</v>
      </c>
      <c r="AO164" s="30">
        <f t="shared" ca="1" si="223"/>
        <v>649757.5</v>
      </c>
      <c r="AP164" s="30">
        <f t="shared" ca="1" si="223"/>
        <v>795506.25</v>
      </c>
      <c r="AQ164" s="30">
        <f t="shared" ca="1" si="223"/>
        <v>943643.75</v>
      </c>
      <c r="AR164" s="30">
        <f t="shared" ca="1" si="223"/>
        <v>1092831.25</v>
      </c>
      <c r="AS164" s="30">
        <f t="shared" ca="1" si="223"/>
        <v>1242281.25</v>
      </c>
      <c r="AT164" s="30">
        <f t="shared" ca="1" si="223"/>
        <v>1391862.5</v>
      </c>
      <c r="AU164" s="30">
        <f t="shared" ca="1" si="223"/>
        <v>1541487.5</v>
      </c>
      <c r="AV164" s="30">
        <f t="shared" ca="1" si="223"/>
        <v>1691112.5</v>
      </c>
      <c r="AW164" s="30">
        <f t="shared" ca="1" si="223"/>
        <v>1840737.5</v>
      </c>
      <c r="AX164" s="30">
        <f t="shared" ca="1" si="223"/>
        <v>1990362.5</v>
      </c>
      <c r="AY164" s="30">
        <f t="shared" ca="1" si="223"/>
        <v>2139987.5</v>
      </c>
      <c r="AZ164" s="30">
        <f t="shared" ca="1" si="223"/>
        <v>2289612.5</v>
      </c>
      <c r="BA164" s="30">
        <f t="shared" ca="1" si="223"/>
        <v>2430487.5</v>
      </c>
      <c r="BB164" s="30">
        <f t="shared" ca="1" si="223"/>
        <v>2545112.5</v>
      </c>
      <c r="BC164" s="30">
        <f t="shared" ca="1" si="223"/>
        <v>2631737.5</v>
      </c>
      <c r="BD164" s="30">
        <f t="shared" ca="1" si="223"/>
        <v>2689268.75</v>
      </c>
      <c r="BE164" s="30">
        <f t="shared" ca="1" si="223"/>
        <v>2721425</v>
      </c>
      <c r="BF164" s="30">
        <f t="shared" ca="1" si="223"/>
        <v>2738618.75</v>
      </c>
      <c r="BG164" s="30">
        <f t="shared" ca="1" si="223"/>
        <v>2747062.5</v>
      </c>
      <c r="BH164" s="30">
        <f t="shared" ca="1" si="223"/>
        <v>2750956.25</v>
      </c>
      <c r="BI164" s="30">
        <f t="shared" ca="1" si="223"/>
        <v>2752443.75</v>
      </c>
      <c r="BJ164" s="30">
        <f t="shared" ca="1" si="223"/>
        <v>2752881.25</v>
      </c>
      <c r="BK164" s="30">
        <f t="shared" ca="1" si="223"/>
        <v>2753056.25</v>
      </c>
      <c r="BL164" s="30">
        <f t="shared" ca="1" si="223"/>
        <v>2753100.0000000005</v>
      </c>
      <c r="BM164" s="30">
        <f t="shared" ca="1" si="223"/>
        <v>2753100.0000000005</v>
      </c>
      <c r="BN164" s="30">
        <f t="shared" ca="1" si="223"/>
        <v>2753100.0000000005</v>
      </c>
      <c r="BO164" s="30">
        <f t="shared" ca="1" si="223"/>
        <v>2753100.0000000005</v>
      </c>
      <c r="BP164" s="30">
        <f t="shared" ca="1" si="223"/>
        <v>2753100.0000000005</v>
      </c>
      <c r="BQ164" s="30">
        <f t="shared" ca="1" si="223"/>
        <v>2753100.0000000005</v>
      </c>
      <c r="BR164" s="30">
        <f t="shared" ca="1" si="223"/>
        <v>2753100.0000000005</v>
      </c>
      <c r="BS164" s="30">
        <f t="shared" ca="1" si="223"/>
        <v>2753100.0000000005</v>
      </c>
      <c r="BT164" s="30">
        <f t="shared" ca="1" si="223"/>
        <v>2753100.0000000005</v>
      </c>
      <c r="BU164" s="30">
        <f t="shared" ca="1" si="223"/>
        <v>2753100.0000000005</v>
      </c>
      <c r="BV164" s="30">
        <f t="shared" si="223"/>
        <v>0</v>
      </c>
      <c r="BW164" s="30">
        <f t="shared" si="223"/>
        <v>0</v>
      </c>
      <c r="BX164" s="30">
        <f t="shared" si="223"/>
        <v>0</v>
      </c>
      <c r="BY164" s="30">
        <f t="shared" si="223"/>
        <v>0</v>
      </c>
      <c r="BZ164" s="30">
        <f t="shared" si="223"/>
        <v>0</v>
      </c>
      <c r="CA164" s="30">
        <f t="shared" si="223"/>
        <v>0</v>
      </c>
      <c r="CB164" s="30">
        <f t="shared" si="223"/>
        <v>0</v>
      </c>
      <c r="CC164" s="30">
        <f t="shared" si="223"/>
        <v>0</v>
      </c>
      <c r="CD164" s="30">
        <f t="shared" si="223"/>
        <v>0</v>
      </c>
      <c r="CE164" s="30">
        <f t="shared" si="223"/>
        <v>0</v>
      </c>
      <c r="CF164" s="30">
        <f t="shared" si="223"/>
        <v>0</v>
      </c>
      <c r="CG164" s="30">
        <f t="shared" si="223"/>
        <v>0</v>
      </c>
      <c r="CH164" s="30">
        <f t="shared" si="223"/>
        <v>0</v>
      </c>
      <c r="CI164" s="30">
        <f t="shared" si="223"/>
        <v>0</v>
      </c>
      <c r="CJ164" s="30">
        <f t="shared" si="223"/>
        <v>0</v>
      </c>
      <c r="CK164" s="30">
        <f t="shared" si="223"/>
        <v>0</v>
      </c>
      <c r="CL164" s="30">
        <f t="shared" ref="CL164:CT164" si="224">CL119/(1+$S164)</f>
        <v>0</v>
      </c>
      <c r="CM164" s="30">
        <f t="shared" si="224"/>
        <v>0</v>
      </c>
      <c r="CN164" s="30">
        <f t="shared" si="224"/>
        <v>0</v>
      </c>
      <c r="CO164" s="30">
        <f t="shared" si="224"/>
        <v>0</v>
      </c>
      <c r="CP164" s="30">
        <f t="shared" si="224"/>
        <v>0</v>
      </c>
      <c r="CQ164" s="30">
        <f t="shared" si="224"/>
        <v>0</v>
      </c>
      <c r="CR164" s="30">
        <f t="shared" si="224"/>
        <v>0</v>
      </c>
      <c r="CS164" s="30">
        <f t="shared" si="224"/>
        <v>0</v>
      </c>
      <c r="CT164" s="30">
        <f t="shared" si="224"/>
        <v>0</v>
      </c>
    </row>
    <row r="165" spans="1:98" s="27" customFormat="1" ht="12" x14ac:dyDescent="0.25">
      <c r="A165" s="26">
        <f>ROW()</f>
        <v>165</v>
      </c>
      <c r="B165" s="97"/>
      <c r="C165" s="142"/>
      <c r="E165" s="24"/>
      <c r="F165" s="66" t="str">
        <f t="shared" ref="F165:F168" si="225">$F$163</f>
        <v>Поступление в пр-во ПФ</v>
      </c>
      <c r="G165" s="27" t="str">
        <f>BP!$F$22</f>
        <v>Сырье</v>
      </c>
      <c r="H165" s="67"/>
      <c r="I165" s="67"/>
      <c r="J165" s="67"/>
      <c r="K165" s="67"/>
      <c r="L165" s="67"/>
      <c r="M165" s="27" t="str">
        <f>Lists!$R$8</f>
        <v>руб.</v>
      </c>
      <c r="P165" s="30"/>
      <c r="R165" s="24"/>
      <c r="S165" s="136">
        <f>SUMIFS($S$243:$S$252,$G$243:$G$252,$G165)</f>
        <v>0.2</v>
      </c>
      <c r="V165" s="85"/>
      <c r="W165" s="29">
        <f ca="1">SUM(INDIRECT(ADDRESS(ROW(),SUMIFS($1:$1,$5:$5,1))):INDIRECT(ADDRESS(ROW(),SUMIFS($1:$1,$5:$5,MAX($5:$5)))))</f>
        <v>8714212</v>
      </c>
      <c r="Z165" s="30">
        <f t="shared" ref="Z165:CK165" ca="1" si="226">Z120/(1+$S165)</f>
        <v>0</v>
      </c>
      <c r="AA165" s="30">
        <f t="shared" ca="1" si="226"/>
        <v>0</v>
      </c>
      <c r="AB165" s="30">
        <f t="shared" ca="1" si="226"/>
        <v>0</v>
      </c>
      <c r="AC165" s="30">
        <f t="shared" ca="1" si="226"/>
        <v>0</v>
      </c>
      <c r="AD165" s="30">
        <f t="shared" ca="1" si="226"/>
        <v>400</v>
      </c>
      <c r="AE165" s="30">
        <f t="shared" ca="1" si="226"/>
        <v>1600</v>
      </c>
      <c r="AF165" s="30">
        <f t="shared" ca="1" si="226"/>
        <v>2880</v>
      </c>
      <c r="AG165" s="30">
        <f t="shared" ca="1" si="226"/>
        <v>4210</v>
      </c>
      <c r="AH165" s="30">
        <f t="shared" ca="1" si="226"/>
        <v>5370</v>
      </c>
      <c r="AI165" s="30">
        <f t="shared" ca="1" si="226"/>
        <v>7054.0000000000009</v>
      </c>
      <c r="AJ165" s="30">
        <f t="shared" ca="1" si="226"/>
        <v>11454.000000000002</v>
      </c>
      <c r="AK165" s="30">
        <f t="shared" ca="1" si="226"/>
        <v>18862.000000000004</v>
      </c>
      <c r="AL165" s="30">
        <f t="shared" ca="1" si="226"/>
        <v>29496.999999999996</v>
      </c>
      <c r="AM165" s="30">
        <f t="shared" ca="1" si="226"/>
        <v>42970</v>
      </c>
      <c r="AN165" s="30">
        <f t="shared" ca="1" si="226"/>
        <v>58117</v>
      </c>
      <c r="AO165" s="30">
        <f t="shared" ca="1" si="226"/>
        <v>74258.000000000015</v>
      </c>
      <c r="AP165" s="30">
        <f t="shared" ca="1" si="226"/>
        <v>90915</v>
      </c>
      <c r="AQ165" s="30">
        <f t="shared" ca="1" si="226"/>
        <v>107845</v>
      </c>
      <c r="AR165" s="30">
        <f t="shared" ca="1" si="226"/>
        <v>124895</v>
      </c>
      <c r="AS165" s="30">
        <f t="shared" ca="1" si="226"/>
        <v>141975</v>
      </c>
      <c r="AT165" s="30">
        <f t="shared" ca="1" si="226"/>
        <v>159070</v>
      </c>
      <c r="AU165" s="30">
        <f t="shared" ca="1" si="226"/>
        <v>176170</v>
      </c>
      <c r="AV165" s="30">
        <f t="shared" ca="1" si="226"/>
        <v>193270</v>
      </c>
      <c r="AW165" s="30">
        <f t="shared" ca="1" si="226"/>
        <v>210370</v>
      </c>
      <c r="AX165" s="30">
        <f t="shared" ca="1" si="226"/>
        <v>227470</v>
      </c>
      <c r="AY165" s="30">
        <f t="shared" ca="1" si="226"/>
        <v>244570</v>
      </c>
      <c r="AZ165" s="30">
        <f t="shared" ca="1" si="226"/>
        <v>261670</v>
      </c>
      <c r="BA165" s="30">
        <f t="shared" ca="1" si="226"/>
        <v>277770</v>
      </c>
      <c r="BB165" s="30">
        <f t="shared" ca="1" si="226"/>
        <v>290870</v>
      </c>
      <c r="BC165" s="30">
        <f t="shared" ca="1" si="226"/>
        <v>300770</v>
      </c>
      <c r="BD165" s="30">
        <f t="shared" ca="1" si="226"/>
        <v>307345</v>
      </c>
      <c r="BE165" s="30">
        <f t="shared" ca="1" si="226"/>
        <v>311020</v>
      </c>
      <c r="BF165" s="30">
        <f t="shared" ca="1" si="226"/>
        <v>312985</v>
      </c>
      <c r="BG165" s="30">
        <f t="shared" ca="1" si="226"/>
        <v>313950</v>
      </c>
      <c r="BH165" s="30">
        <f t="shared" ca="1" si="226"/>
        <v>314395</v>
      </c>
      <c r="BI165" s="30">
        <f t="shared" ca="1" si="226"/>
        <v>314565</v>
      </c>
      <c r="BJ165" s="30">
        <f t="shared" ca="1" si="226"/>
        <v>314615</v>
      </c>
      <c r="BK165" s="30">
        <f t="shared" ca="1" si="226"/>
        <v>314635</v>
      </c>
      <c r="BL165" s="30">
        <f t="shared" ca="1" si="226"/>
        <v>314640.00000000006</v>
      </c>
      <c r="BM165" s="30">
        <f t="shared" ca="1" si="226"/>
        <v>314640.00000000006</v>
      </c>
      <c r="BN165" s="30">
        <f t="shared" ca="1" si="226"/>
        <v>314640.00000000006</v>
      </c>
      <c r="BO165" s="30">
        <f t="shared" ca="1" si="226"/>
        <v>314640.00000000006</v>
      </c>
      <c r="BP165" s="30">
        <f t="shared" ca="1" si="226"/>
        <v>314640.00000000006</v>
      </c>
      <c r="BQ165" s="30">
        <f t="shared" ca="1" si="226"/>
        <v>314640.00000000006</v>
      </c>
      <c r="BR165" s="30">
        <f t="shared" ca="1" si="226"/>
        <v>314640.00000000006</v>
      </c>
      <c r="BS165" s="30">
        <f t="shared" ca="1" si="226"/>
        <v>314640.00000000006</v>
      </c>
      <c r="BT165" s="30">
        <f t="shared" ca="1" si="226"/>
        <v>314640.00000000006</v>
      </c>
      <c r="BU165" s="30">
        <f t="shared" ca="1" si="226"/>
        <v>314640.00000000006</v>
      </c>
      <c r="BV165" s="30">
        <f t="shared" si="226"/>
        <v>0</v>
      </c>
      <c r="BW165" s="30">
        <f t="shared" si="226"/>
        <v>0</v>
      </c>
      <c r="BX165" s="30">
        <f t="shared" si="226"/>
        <v>0</v>
      </c>
      <c r="BY165" s="30">
        <f t="shared" si="226"/>
        <v>0</v>
      </c>
      <c r="BZ165" s="30">
        <f t="shared" si="226"/>
        <v>0</v>
      </c>
      <c r="CA165" s="30">
        <f t="shared" si="226"/>
        <v>0</v>
      </c>
      <c r="CB165" s="30">
        <f t="shared" si="226"/>
        <v>0</v>
      </c>
      <c r="CC165" s="30">
        <f t="shared" si="226"/>
        <v>0</v>
      </c>
      <c r="CD165" s="30">
        <f t="shared" si="226"/>
        <v>0</v>
      </c>
      <c r="CE165" s="30">
        <f t="shared" si="226"/>
        <v>0</v>
      </c>
      <c r="CF165" s="30">
        <f t="shared" si="226"/>
        <v>0</v>
      </c>
      <c r="CG165" s="30">
        <f t="shared" si="226"/>
        <v>0</v>
      </c>
      <c r="CH165" s="30">
        <f t="shared" si="226"/>
        <v>0</v>
      </c>
      <c r="CI165" s="30">
        <f t="shared" si="226"/>
        <v>0</v>
      </c>
      <c r="CJ165" s="30">
        <f t="shared" si="226"/>
        <v>0</v>
      </c>
      <c r="CK165" s="30">
        <f t="shared" si="226"/>
        <v>0</v>
      </c>
      <c r="CL165" s="30">
        <f t="shared" ref="CL165:CT165" si="227">CL120/(1+$S165)</f>
        <v>0</v>
      </c>
      <c r="CM165" s="30">
        <f t="shared" si="227"/>
        <v>0</v>
      </c>
      <c r="CN165" s="30">
        <f t="shared" si="227"/>
        <v>0</v>
      </c>
      <c r="CO165" s="30">
        <f t="shared" si="227"/>
        <v>0</v>
      </c>
      <c r="CP165" s="30">
        <f t="shared" si="227"/>
        <v>0</v>
      </c>
      <c r="CQ165" s="30">
        <f t="shared" si="227"/>
        <v>0</v>
      </c>
      <c r="CR165" s="30">
        <f t="shared" si="227"/>
        <v>0</v>
      </c>
      <c r="CS165" s="30">
        <f t="shared" si="227"/>
        <v>0</v>
      </c>
      <c r="CT165" s="30">
        <f t="shared" si="227"/>
        <v>0</v>
      </c>
    </row>
    <row r="166" spans="1:98" s="27" customFormat="1" ht="12" x14ac:dyDescent="0.25">
      <c r="A166" s="26">
        <f>ROW()</f>
        <v>166</v>
      </c>
      <c r="B166" s="97"/>
      <c r="C166" s="142"/>
      <c r="E166" s="24"/>
      <c r="F166" s="66" t="str">
        <f t="shared" si="225"/>
        <v>Поступление в пр-во ПФ</v>
      </c>
      <c r="G166" s="27" t="str">
        <f>BP!$F$26</f>
        <v>ФОТ првПерс</v>
      </c>
      <c r="M166" s="27" t="str">
        <f>Lists!$R$8</f>
        <v>руб.</v>
      </c>
      <c r="P166" s="30"/>
      <c r="R166" s="24"/>
      <c r="S166" s="136">
        <f>SUMIFS($S$243:$S$252,$G$243:$G$252,$G166)</f>
        <v>0</v>
      </c>
      <c r="V166" s="85"/>
      <c r="W166" s="29">
        <f ca="1">SUM(INDIRECT(ADDRESS(ROW(),SUMIFS($1:$1,$5:$5,1))):INDIRECT(ADDRESS(ROW(),SUMIFS($1:$1,$5:$5,MAX($5:$5)))))</f>
        <v>13071318</v>
      </c>
      <c r="Z166" s="30">
        <f t="shared" ref="Z166:CK166" ca="1" si="228">Z121/(1+$S166)</f>
        <v>0</v>
      </c>
      <c r="AA166" s="30">
        <f t="shared" ca="1" si="228"/>
        <v>0</v>
      </c>
      <c r="AB166" s="30">
        <f t="shared" ca="1" si="228"/>
        <v>0</v>
      </c>
      <c r="AC166" s="30">
        <f t="shared" ca="1" si="228"/>
        <v>0</v>
      </c>
      <c r="AD166" s="30">
        <f t="shared" ca="1" si="228"/>
        <v>600</v>
      </c>
      <c r="AE166" s="30">
        <f t="shared" ca="1" si="228"/>
        <v>2400</v>
      </c>
      <c r="AF166" s="30">
        <f t="shared" ca="1" si="228"/>
        <v>4320</v>
      </c>
      <c r="AG166" s="30">
        <f t="shared" ca="1" si="228"/>
        <v>6315</v>
      </c>
      <c r="AH166" s="30">
        <f t="shared" ca="1" si="228"/>
        <v>8055</v>
      </c>
      <c r="AI166" s="30">
        <f t="shared" ca="1" si="228"/>
        <v>10581.000000000002</v>
      </c>
      <c r="AJ166" s="30">
        <f t="shared" ca="1" si="228"/>
        <v>17181</v>
      </c>
      <c r="AK166" s="30">
        <f t="shared" ca="1" si="228"/>
        <v>28293</v>
      </c>
      <c r="AL166" s="30">
        <f t="shared" ca="1" si="228"/>
        <v>44245.5</v>
      </c>
      <c r="AM166" s="30">
        <f t="shared" ca="1" si="228"/>
        <v>64455</v>
      </c>
      <c r="AN166" s="30">
        <f t="shared" ca="1" si="228"/>
        <v>87175.5</v>
      </c>
      <c r="AO166" s="30">
        <f t="shared" ca="1" si="228"/>
        <v>111387</v>
      </c>
      <c r="AP166" s="30">
        <f t="shared" ca="1" si="228"/>
        <v>136372.5</v>
      </c>
      <c r="AQ166" s="30">
        <f t="shared" ca="1" si="228"/>
        <v>161767.5</v>
      </c>
      <c r="AR166" s="30">
        <f t="shared" ca="1" si="228"/>
        <v>187342.5</v>
      </c>
      <c r="AS166" s="30">
        <f t="shared" ca="1" si="228"/>
        <v>212962.5</v>
      </c>
      <c r="AT166" s="30">
        <f t="shared" ca="1" si="228"/>
        <v>238605</v>
      </c>
      <c r="AU166" s="30">
        <f t="shared" ca="1" si="228"/>
        <v>264255</v>
      </c>
      <c r="AV166" s="30">
        <f t="shared" ca="1" si="228"/>
        <v>289905</v>
      </c>
      <c r="AW166" s="30">
        <f t="shared" ca="1" si="228"/>
        <v>315555</v>
      </c>
      <c r="AX166" s="30">
        <f t="shared" ca="1" si="228"/>
        <v>341205</v>
      </c>
      <c r="AY166" s="30">
        <f t="shared" ca="1" si="228"/>
        <v>366855</v>
      </c>
      <c r="AZ166" s="30">
        <f t="shared" ca="1" si="228"/>
        <v>392505</v>
      </c>
      <c r="BA166" s="30">
        <f t="shared" ca="1" si="228"/>
        <v>416655</v>
      </c>
      <c r="BB166" s="30">
        <f t="shared" ca="1" si="228"/>
        <v>436305</v>
      </c>
      <c r="BC166" s="30">
        <f t="shared" ca="1" si="228"/>
        <v>451155</v>
      </c>
      <c r="BD166" s="30">
        <f t="shared" ca="1" si="228"/>
        <v>461017.5</v>
      </c>
      <c r="BE166" s="30">
        <f t="shared" ca="1" si="228"/>
        <v>466530</v>
      </c>
      <c r="BF166" s="30">
        <f t="shared" ca="1" si="228"/>
        <v>469477.5</v>
      </c>
      <c r="BG166" s="30">
        <f t="shared" ca="1" si="228"/>
        <v>470925</v>
      </c>
      <c r="BH166" s="30">
        <f t="shared" ca="1" si="228"/>
        <v>471592.5</v>
      </c>
      <c r="BI166" s="30">
        <f t="shared" ca="1" si="228"/>
        <v>471847.5</v>
      </c>
      <c r="BJ166" s="30">
        <f t="shared" ca="1" si="228"/>
        <v>471922.5</v>
      </c>
      <c r="BK166" s="30">
        <f t="shared" ca="1" si="228"/>
        <v>471952.5</v>
      </c>
      <c r="BL166" s="30">
        <f t="shared" ca="1" si="228"/>
        <v>471960.00000000006</v>
      </c>
      <c r="BM166" s="30">
        <f t="shared" ca="1" si="228"/>
        <v>471960.00000000006</v>
      </c>
      <c r="BN166" s="30">
        <f t="shared" ca="1" si="228"/>
        <v>471960.00000000006</v>
      </c>
      <c r="BO166" s="30">
        <f t="shared" ca="1" si="228"/>
        <v>471960.00000000006</v>
      </c>
      <c r="BP166" s="30">
        <f t="shared" ca="1" si="228"/>
        <v>471960.00000000006</v>
      </c>
      <c r="BQ166" s="30">
        <f t="shared" ca="1" si="228"/>
        <v>471960.00000000006</v>
      </c>
      <c r="BR166" s="30">
        <f t="shared" ca="1" si="228"/>
        <v>471960.00000000006</v>
      </c>
      <c r="BS166" s="30">
        <f t="shared" ca="1" si="228"/>
        <v>471960.00000000006</v>
      </c>
      <c r="BT166" s="30">
        <f t="shared" ca="1" si="228"/>
        <v>471960.00000000006</v>
      </c>
      <c r="BU166" s="30">
        <f t="shared" ca="1" si="228"/>
        <v>471960.00000000006</v>
      </c>
      <c r="BV166" s="30">
        <f t="shared" si="228"/>
        <v>0</v>
      </c>
      <c r="BW166" s="30">
        <f t="shared" si="228"/>
        <v>0</v>
      </c>
      <c r="BX166" s="30">
        <f t="shared" si="228"/>
        <v>0</v>
      </c>
      <c r="BY166" s="30">
        <f t="shared" si="228"/>
        <v>0</v>
      </c>
      <c r="BZ166" s="30">
        <f t="shared" si="228"/>
        <v>0</v>
      </c>
      <c r="CA166" s="30">
        <f t="shared" si="228"/>
        <v>0</v>
      </c>
      <c r="CB166" s="30">
        <f t="shared" si="228"/>
        <v>0</v>
      </c>
      <c r="CC166" s="30">
        <f t="shared" si="228"/>
        <v>0</v>
      </c>
      <c r="CD166" s="30">
        <f t="shared" si="228"/>
        <v>0</v>
      </c>
      <c r="CE166" s="30">
        <f t="shared" si="228"/>
        <v>0</v>
      </c>
      <c r="CF166" s="30">
        <f t="shared" si="228"/>
        <v>0</v>
      </c>
      <c r="CG166" s="30">
        <f t="shared" si="228"/>
        <v>0</v>
      </c>
      <c r="CH166" s="30">
        <f t="shared" si="228"/>
        <v>0</v>
      </c>
      <c r="CI166" s="30">
        <f t="shared" si="228"/>
        <v>0</v>
      </c>
      <c r="CJ166" s="30">
        <f t="shared" si="228"/>
        <v>0</v>
      </c>
      <c r="CK166" s="30">
        <f t="shared" si="228"/>
        <v>0</v>
      </c>
      <c r="CL166" s="30">
        <f t="shared" ref="CL166:CT166" si="229">CL121/(1+$S166)</f>
        <v>0</v>
      </c>
      <c r="CM166" s="30">
        <f t="shared" si="229"/>
        <v>0</v>
      </c>
      <c r="CN166" s="30">
        <f t="shared" si="229"/>
        <v>0</v>
      </c>
      <c r="CO166" s="30">
        <f t="shared" si="229"/>
        <v>0</v>
      </c>
      <c r="CP166" s="30">
        <f t="shared" si="229"/>
        <v>0</v>
      </c>
      <c r="CQ166" s="30">
        <f t="shared" si="229"/>
        <v>0</v>
      </c>
      <c r="CR166" s="30">
        <f t="shared" si="229"/>
        <v>0</v>
      </c>
      <c r="CS166" s="30">
        <f t="shared" si="229"/>
        <v>0</v>
      </c>
      <c r="CT166" s="30">
        <f t="shared" si="229"/>
        <v>0</v>
      </c>
    </row>
    <row r="167" spans="1:98" s="27" customFormat="1" ht="12" x14ac:dyDescent="0.25">
      <c r="A167" s="26">
        <f>ROW()</f>
        <v>167</v>
      </c>
      <c r="B167" s="97"/>
      <c r="C167" s="142"/>
      <c r="E167" s="24"/>
      <c r="F167" s="66" t="str">
        <f t="shared" si="225"/>
        <v>Поступление в пр-во ПФ</v>
      </c>
      <c r="G167" s="27" t="str">
        <f>BP!$F$28</f>
        <v>Соцсборы</v>
      </c>
      <c r="M167" s="27" t="str">
        <f>Lists!$R$8</f>
        <v>руб.</v>
      </c>
      <c r="P167" s="30"/>
      <c r="R167" s="24"/>
      <c r="S167" s="136">
        <f>SUMIFS($S$243:$S$252,$G$243:$G$252,$G167)</f>
        <v>0</v>
      </c>
      <c r="V167" s="85"/>
      <c r="W167" s="29">
        <f ca="1">SUM(INDIRECT(ADDRESS(ROW(),SUMIFS($1:$1,$5:$5,1))):INDIRECT(ADDRESS(ROW(),SUMIFS($1:$1,$5:$5,MAX($5:$5)))))</f>
        <v>3921395.4</v>
      </c>
      <c r="Z167" s="30">
        <f t="shared" ref="Z167:CK167" ca="1" si="230">Z122/(1+$S167)</f>
        <v>0</v>
      </c>
      <c r="AA167" s="30">
        <f t="shared" ca="1" si="230"/>
        <v>0</v>
      </c>
      <c r="AB167" s="30">
        <f t="shared" ca="1" si="230"/>
        <v>0</v>
      </c>
      <c r="AC167" s="30">
        <f t="shared" ca="1" si="230"/>
        <v>0</v>
      </c>
      <c r="AD167" s="30">
        <f t="shared" ca="1" si="230"/>
        <v>180</v>
      </c>
      <c r="AE167" s="30">
        <f t="shared" ca="1" si="230"/>
        <v>720</v>
      </c>
      <c r="AF167" s="30">
        <f t="shared" ca="1" si="230"/>
        <v>1296</v>
      </c>
      <c r="AG167" s="30">
        <f t="shared" ca="1" si="230"/>
        <v>1894.5</v>
      </c>
      <c r="AH167" s="30">
        <f t="shared" ca="1" si="230"/>
        <v>2416.5</v>
      </c>
      <c r="AI167" s="30">
        <f t="shared" ca="1" si="230"/>
        <v>3174.3</v>
      </c>
      <c r="AJ167" s="30">
        <f t="shared" ca="1" si="230"/>
        <v>5154.3</v>
      </c>
      <c r="AK167" s="30">
        <f t="shared" ca="1" si="230"/>
        <v>8487.9</v>
      </c>
      <c r="AL167" s="30">
        <f t="shared" ca="1" si="230"/>
        <v>13273.65</v>
      </c>
      <c r="AM167" s="30">
        <f t="shared" ca="1" si="230"/>
        <v>19336.5</v>
      </c>
      <c r="AN167" s="30">
        <f t="shared" ca="1" si="230"/>
        <v>26152.649999999998</v>
      </c>
      <c r="AO167" s="30">
        <f t="shared" ca="1" si="230"/>
        <v>33416.1</v>
      </c>
      <c r="AP167" s="30">
        <f t="shared" ca="1" si="230"/>
        <v>40911.75</v>
      </c>
      <c r="AQ167" s="30">
        <f t="shared" ca="1" si="230"/>
        <v>48530.25</v>
      </c>
      <c r="AR167" s="30">
        <f t="shared" ca="1" si="230"/>
        <v>56202.75</v>
      </c>
      <c r="AS167" s="30">
        <f t="shared" ca="1" si="230"/>
        <v>63888.75</v>
      </c>
      <c r="AT167" s="30">
        <f t="shared" ca="1" si="230"/>
        <v>71581.5</v>
      </c>
      <c r="AU167" s="30">
        <f t="shared" ca="1" si="230"/>
        <v>79276.5</v>
      </c>
      <c r="AV167" s="30">
        <f t="shared" ca="1" si="230"/>
        <v>86971.5</v>
      </c>
      <c r="AW167" s="30">
        <f t="shared" ca="1" si="230"/>
        <v>94666.5</v>
      </c>
      <c r="AX167" s="30">
        <f t="shared" ca="1" si="230"/>
        <v>102361.5</v>
      </c>
      <c r="AY167" s="30">
        <f t="shared" ca="1" si="230"/>
        <v>110056.5</v>
      </c>
      <c r="AZ167" s="30">
        <f t="shared" ca="1" si="230"/>
        <v>117751.5</v>
      </c>
      <c r="BA167" s="30">
        <f t="shared" ca="1" si="230"/>
        <v>124996.5</v>
      </c>
      <c r="BB167" s="30">
        <f t="shared" ca="1" si="230"/>
        <v>130891.5</v>
      </c>
      <c r="BC167" s="30">
        <f t="shared" ca="1" si="230"/>
        <v>135346.5</v>
      </c>
      <c r="BD167" s="30">
        <f t="shared" ca="1" si="230"/>
        <v>138305.25</v>
      </c>
      <c r="BE167" s="30">
        <f t="shared" ca="1" si="230"/>
        <v>139959</v>
      </c>
      <c r="BF167" s="30">
        <f t="shared" ca="1" si="230"/>
        <v>140843.25</v>
      </c>
      <c r="BG167" s="30">
        <f t="shared" ca="1" si="230"/>
        <v>141277.5</v>
      </c>
      <c r="BH167" s="30">
        <f t="shared" ca="1" si="230"/>
        <v>141477.75</v>
      </c>
      <c r="BI167" s="30">
        <f t="shared" ca="1" si="230"/>
        <v>141554.25</v>
      </c>
      <c r="BJ167" s="30">
        <f t="shared" ca="1" si="230"/>
        <v>141576.75</v>
      </c>
      <c r="BK167" s="30">
        <f t="shared" ca="1" si="230"/>
        <v>141585.75</v>
      </c>
      <c r="BL167" s="30">
        <f t="shared" ca="1" si="230"/>
        <v>141588.00000000003</v>
      </c>
      <c r="BM167" s="30">
        <f t="shared" ca="1" si="230"/>
        <v>141588.00000000003</v>
      </c>
      <c r="BN167" s="30">
        <f t="shared" ca="1" si="230"/>
        <v>141588.00000000003</v>
      </c>
      <c r="BO167" s="30">
        <f t="shared" ca="1" si="230"/>
        <v>141588.00000000003</v>
      </c>
      <c r="BP167" s="30">
        <f t="shared" ca="1" si="230"/>
        <v>141588.00000000003</v>
      </c>
      <c r="BQ167" s="30">
        <f t="shared" ca="1" si="230"/>
        <v>141588.00000000003</v>
      </c>
      <c r="BR167" s="30">
        <f t="shared" ca="1" si="230"/>
        <v>141588.00000000003</v>
      </c>
      <c r="BS167" s="30">
        <f t="shared" ca="1" si="230"/>
        <v>141588.00000000003</v>
      </c>
      <c r="BT167" s="30">
        <f t="shared" ca="1" si="230"/>
        <v>141588.00000000003</v>
      </c>
      <c r="BU167" s="30">
        <f t="shared" ca="1" si="230"/>
        <v>141588.00000000003</v>
      </c>
      <c r="BV167" s="30">
        <f t="shared" si="230"/>
        <v>0</v>
      </c>
      <c r="BW167" s="30">
        <f t="shared" si="230"/>
        <v>0</v>
      </c>
      <c r="BX167" s="30">
        <f t="shared" si="230"/>
        <v>0</v>
      </c>
      <c r="BY167" s="30">
        <f t="shared" si="230"/>
        <v>0</v>
      </c>
      <c r="BZ167" s="30">
        <f t="shared" si="230"/>
        <v>0</v>
      </c>
      <c r="CA167" s="30">
        <f t="shared" si="230"/>
        <v>0</v>
      </c>
      <c r="CB167" s="30">
        <f t="shared" si="230"/>
        <v>0</v>
      </c>
      <c r="CC167" s="30">
        <f t="shared" si="230"/>
        <v>0</v>
      </c>
      <c r="CD167" s="30">
        <f t="shared" si="230"/>
        <v>0</v>
      </c>
      <c r="CE167" s="30">
        <f t="shared" si="230"/>
        <v>0</v>
      </c>
      <c r="CF167" s="30">
        <f t="shared" si="230"/>
        <v>0</v>
      </c>
      <c r="CG167" s="30">
        <f t="shared" si="230"/>
        <v>0</v>
      </c>
      <c r="CH167" s="30">
        <f t="shared" si="230"/>
        <v>0</v>
      </c>
      <c r="CI167" s="30">
        <f t="shared" si="230"/>
        <v>0</v>
      </c>
      <c r="CJ167" s="30">
        <f t="shared" si="230"/>
        <v>0</v>
      </c>
      <c r="CK167" s="30">
        <f t="shared" si="230"/>
        <v>0</v>
      </c>
      <c r="CL167" s="30">
        <f t="shared" ref="CL167:CT167" si="231">CL122/(1+$S167)</f>
        <v>0</v>
      </c>
      <c r="CM167" s="30">
        <f t="shared" si="231"/>
        <v>0</v>
      </c>
      <c r="CN167" s="30">
        <f t="shared" si="231"/>
        <v>0</v>
      </c>
      <c r="CO167" s="30">
        <f t="shared" si="231"/>
        <v>0</v>
      </c>
      <c r="CP167" s="30">
        <f t="shared" si="231"/>
        <v>0</v>
      </c>
      <c r="CQ167" s="30">
        <f t="shared" si="231"/>
        <v>0</v>
      </c>
      <c r="CR167" s="30">
        <f t="shared" si="231"/>
        <v>0</v>
      </c>
      <c r="CS167" s="30">
        <f t="shared" si="231"/>
        <v>0</v>
      </c>
      <c r="CT167" s="30">
        <f t="shared" si="231"/>
        <v>0</v>
      </c>
    </row>
    <row r="168" spans="1:98" s="27" customFormat="1" ht="12" x14ac:dyDescent="0.25">
      <c r="A168" s="26">
        <f>ROW()</f>
        <v>168</v>
      </c>
      <c r="B168" s="97"/>
      <c r="C168" s="142" t="str">
        <f>Lists!$N$13</f>
        <v>ндс(-)</v>
      </c>
      <c r="E168" s="24"/>
      <c r="F168" s="66" t="str">
        <f t="shared" si="225"/>
        <v>Поступление в пр-во ПФ</v>
      </c>
      <c r="G168" s="27" t="str">
        <f>BP!$F$29</f>
        <v>ЭлЭн</v>
      </c>
      <c r="M168" s="27" t="str">
        <f>Lists!$R$8</f>
        <v>руб.</v>
      </c>
      <c r="P168" s="30"/>
      <c r="R168" s="24"/>
      <c r="S168" s="136">
        <f>SUMIFS($S$243:$S$252,$G$243:$G$252,$G168)</f>
        <v>0.2</v>
      </c>
      <c r="V168" s="85"/>
      <c r="W168" s="29">
        <f ca="1">SUM(INDIRECT(ADDRESS(ROW(),SUMIFS($1:$1,$5:$5,1))):INDIRECT(ADDRESS(ROW(),SUMIFS($1:$1,$5:$5,MAX($5:$5)))))</f>
        <v>2338313.5533333323</v>
      </c>
      <c r="Z168" s="30">
        <f t="shared" ref="Z168:CK168" ca="1" si="232">Z123/(1+$S168)</f>
        <v>0</v>
      </c>
      <c r="AA168" s="30">
        <f t="shared" ca="1" si="232"/>
        <v>0</v>
      </c>
      <c r="AB168" s="30">
        <f t="shared" ca="1" si="232"/>
        <v>0</v>
      </c>
      <c r="AC168" s="30">
        <f t="shared" ca="1" si="232"/>
        <v>0</v>
      </c>
      <c r="AD168" s="30">
        <f t="shared" ca="1" si="232"/>
        <v>107.33333333333333</v>
      </c>
      <c r="AE168" s="30">
        <f t="shared" ca="1" si="232"/>
        <v>429.33333333333331</v>
      </c>
      <c r="AF168" s="30">
        <f t="shared" ca="1" si="232"/>
        <v>772.8</v>
      </c>
      <c r="AG168" s="30">
        <f t="shared" ca="1" si="232"/>
        <v>1129.6833333333334</v>
      </c>
      <c r="AH168" s="30">
        <f t="shared" ca="1" si="232"/>
        <v>1440.95</v>
      </c>
      <c r="AI168" s="30">
        <f t="shared" ca="1" si="232"/>
        <v>1892.8233333333333</v>
      </c>
      <c r="AJ168" s="30">
        <f t="shared" ca="1" si="232"/>
        <v>3073.4900000000002</v>
      </c>
      <c r="AK168" s="30">
        <f t="shared" ca="1" si="232"/>
        <v>5061.3033333333333</v>
      </c>
      <c r="AL168" s="30">
        <f t="shared" ca="1" si="232"/>
        <v>7915.0283333333318</v>
      </c>
      <c r="AM168" s="30">
        <f t="shared" ca="1" si="232"/>
        <v>11530.283333333333</v>
      </c>
      <c r="AN168" s="30">
        <f t="shared" ca="1" si="232"/>
        <v>15594.728333333333</v>
      </c>
      <c r="AO168" s="30">
        <f t="shared" ca="1" si="232"/>
        <v>19925.896666666664</v>
      </c>
      <c r="AP168" s="30">
        <f t="shared" ca="1" si="232"/>
        <v>24395.524999999998</v>
      </c>
      <c r="AQ168" s="30">
        <f t="shared" ca="1" si="232"/>
        <v>28938.408333333333</v>
      </c>
      <c r="AR168" s="30">
        <f t="shared" ca="1" si="232"/>
        <v>33513.491666666661</v>
      </c>
      <c r="AS168" s="30">
        <f t="shared" ca="1" si="232"/>
        <v>38096.625</v>
      </c>
      <c r="AT168" s="30">
        <f t="shared" ca="1" si="232"/>
        <v>42683.783333333333</v>
      </c>
      <c r="AU168" s="30">
        <f t="shared" ca="1" si="232"/>
        <v>47272.283333333333</v>
      </c>
      <c r="AV168" s="30">
        <f t="shared" ca="1" si="232"/>
        <v>51860.783333333333</v>
      </c>
      <c r="AW168" s="30">
        <f t="shared" ca="1" si="232"/>
        <v>56449.283333333333</v>
      </c>
      <c r="AX168" s="30">
        <f t="shared" ca="1" si="232"/>
        <v>61037.783333333333</v>
      </c>
      <c r="AY168" s="30">
        <f t="shared" ca="1" si="232"/>
        <v>65626.283333333326</v>
      </c>
      <c r="AZ168" s="30">
        <f t="shared" ca="1" si="232"/>
        <v>70214.783333333326</v>
      </c>
      <c r="BA168" s="30">
        <f t="shared" ca="1" si="232"/>
        <v>74534.95</v>
      </c>
      <c r="BB168" s="30">
        <f t="shared" ca="1" si="232"/>
        <v>78050.116666666669</v>
      </c>
      <c r="BC168" s="30">
        <f t="shared" ca="1" si="232"/>
        <v>80706.616666666654</v>
      </c>
      <c r="BD168" s="30">
        <f t="shared" ca="1" si="232"/>
        <v>82470.90833333334</v>
      </c>
      <c r="BE168" s="30">
        <f t="shared" ca="1" si="232"/>
        <v>83457.033333333326</v>
      </c>
      <c r="BF168" s="30">
        <f t="shared" ca="1" si="232"/>
        <v>83984.308333333334</v>
      </c>
      <c r="BG168" s="30">
        <f t="shared" ca="1" si="232"/>
        <v>84243.25</v>
      </c>
      <c r="BH168" s="30">
        <f t="shared" ca="1" si="232"/>
        <v>84362.658333333326</v>
      </c>
      <c r="BI168" s="30">
        <f t="shared" ca="1" si="232"/>
        <v>84408.274999999994</v>
      </c>
      <c r="BJ168" s="30">
        <f t="shared" ca="1" si="232"/>
        <v>84421.691666666666</v>
      </c>
      <c r="BK168" s="30">
        <f t="shared" ca="1" si="232"/>
        <v>84427.05833333332</v>
      </c>
      <c r="BL168" s="30">
        <f t="shared" ca="1" si="232"/>
        <v>84428.400000000009</v>
      </c>
      <c r="BM168" s="30">
        <f t="shared" ca="1" si="232"/>
        <v>84428.400000000009</v>
      </c>
      <c r="BN168" s="30">
        <f t="shared" ca="1" si="232"/>
        <v>84428.400000000009</v>
      </c>
      <c r="BO168" s="30">
        <f t="shared" ca="1" si="232"/>
        <v>84428.400000000009</v>
      </c>
      <c r="BP168" s="30">
        <f t="shared" ca="1" si="232"/>
        <v>84428.400000000009</v>
      </c>
      <c r="BQ168" s="30">
        <f t="shared" ca="1" si="232"/>
        <v>84428.400000000009</v>
      </c>
      <c r="BR168" s="30">
        <f t="shared" ca="1" si="232"/>
        <v>84428.400000000009</v>
      </c>
      <c r="BS168" s="30">
        <f t="shared" ca="1" si="232"/>
        <v>84428.400000000009</v>
      </c>
      <c r="BT168" s="30">
        <f t="shared" ca="1" si="232"/>
        <v>84428.400000000009</v>
      </c>
      <c r="BU168" s="30">
        <f t="shared" ca="1" si="232"/>
        <v>84428.400000000009</v>
      </c>
      <c r="BV168" s="30">
        <f t="shared" si="232"/>
        <v>0</v>
      </c>
      <c r="BW168" s="30">
        <f t="shared" si="232"/>
        <v>0</v>
      </c>
      <c r="BX168" s="30">
        <f t="shared" si="232"/>
        <v>0</v>
      </c>
      <c r="BY168" s="30">
        <f t="shared" si="232"/>
        <v>0</v>
      </c>
      <c r="BZ168" s="30">
        <f t="shared" si="232"/>
        <v>0</v>
      </c>
      <c r="CA168" s="30">
        <f t="shared" si="232"/>
        <v>0</v>
      </c>
      <c r="CB168" s="30">
        <f t="shared" si="232"/>
        <v>0</v>
      </c>
      <c r="CC168" s="30">
        <f t="shared" si="232"/>
        <v>0</v>
      </c>
      <c r="CD168" s="30">
        <f t="shared" si="232"/>
        <v>0</v>
      </c>
      <c r="CE168" s="30">
        <f t="shared" si="232"/>
        <v>0</v>
      </c>
      <c r="CF168" s="30">
        <f t="shared" si="232"/>
        <v>0</v>
      </c>
      <c r="CG168" s="30">
        <f t="shared" si="232"/>
        <v>0</v>
      </c>
      <c r="CH168" s="30">
        <f t="shared" si="232"/>
        <v>0</v>
      </c>
      <c r="CI168" s="30">
        <f t="shared" si="232"/>
        <v>0</v>
      </c>
      <c r="CJ168" s="30">
        <f t="shared" si="232"/>
        <v>0</v>
      </c>
      <c r="CK168" s="30">
        <f t="shared" si="232"/>
        <v>0</v>
      </c>
      <c r="CL168" s="30">
        <f t="shared" ref="CL168:CT168" si="233">CL123/(1+$S168)</f>
        <v>0</v>
      </c>
      <c r="CM168" s="30">
        <f t="shared" si="233"/>
        <v>0</v>
      </c>
      <c r="CN168" s="30">
        <f t="shared" si="233"/>
        <v>0</v>
      </c>
      <c r="CO168" s="30">
        <f t="shared" si="233"/>
        <v>0</v>
      </c>
      <c r="CP168" s="30">
        <f t="shared" si="233"/>
        <v>0</v>
      </c>
      <c r="CQ168" s="30">
        <f t="shared" si="233"/>
        <v>0</v>
      </c>
      <c r="CR168" s="30">
        <f t="shared" si="233"/>
        <v>0</v>
      </c>
      <c r="CS168" s="30">
        <f t="shared" si="233"/>
        <v>0</v>
      </c>
      <c r="CT168" s="30">
        <f t="shared" si="233"/>
        <v>0</v>
      </c>
    </row>
    <row r="169" spans="1:98" s="2" customFormat="1" ht="12" x14ac:dyDescent="0.25">
      <c r="A169" s="11">
        <f>ROW()</f>
        <v>169</v>
      </c>
      <c r="B169" s="98"/>
      <c r="C169" s="142"/>
      <c r="E169" s="23" t="str">
        <f>Lists!$N$9</f>
        <v>пустая строка</v>
      </c>
      <c r="P169" s="3"/>
      <c r="R169" s="23"/>
      <c r="S169" s="3"/>
      <c r="V169" s="74"/>
      <c r="W169" s="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</row>
    <row r="170" spans="1:98" s="13" customFormat="1" x14ac:dyDescent="0.3">
      <c r="A170" s="12">
        <f>ROW()</f>
        <v>170</v>
      </c>
      <c r="B170" s="101"/>
      <c r="C170" s="142"/>
      <c r="E170" s="92"/>
      <c r="F170" s="13" t="str">
        <f>BP!$F$115</f>
        <v>Вн.пр-во</v>
      </c>
      <c r="M170" s="4" t="str">
        <f>Lists!$R$8</f>
        <v>руб.</v>
      </c>
      <c r="P170" s="10"/>
      <c r="R170" s="92"/>
      <c r="S170" s="10"/>
      <c r="V170" s="80">
        <f ca="1">W170-SUM(W171:W177)</f>
        <v>0</v>
      </c>
      <c r="W170" s="10">
        <f ca="1">SUM(INDIRECT(ADDRESS(ROW(),SUMIFS($1:$1,$5:$5,1))):INDIRECT(ADDRESS(ROW(),SUMIFS($1:$1,$5:$5,MAX($5:$5)))))</f>
        <v>348268397.55333322</v>
      </c>
      <c r="Z170" s="10">
        <f ca="1">IF(Z$5="",0,SUM(Z171:Z177))</f>
        <v>0</v>
      </c>
      <c r="AA170" s="10">
        <f t="shared" ref="AA170:CL170" ca="1" si="234">IF(AA$5="",0,SUM(AA171:AA177))</f>
        <v>0</v>
      </c>
      <c r="AB170" s="10">
        <f t="shared" ca="1" si="234"/>
        <v>0</v>
      </c>
      <c r="AC170" s="10">
        <f t="shared" ca="1" si="234"/>
        <v>0</v>
      </c>
      <c r="AD170" s="10">
        <f t="shared" ca="1" si="234"/>
        <v>0</v>
      </c>
      <c r="AE170" s="10">
        <f t="shared" ca="1" si="234"/>
        <v>11387.333333333334</v>
      </c>
      <c r="AF170" s="10">
        <f t="shared" ca="1" si="234"/>
        <v>50949.333333333336</v>
      </c>
      <c r="AG170" s="10">
        <f t="shared" ca="1" si="234"/>
        <v>103588.8</v>
      </c>
      <c r="AH170" s="10">
        <f t="shared" ca="1" si="234"/>
        <v>158731.68333333332</v>
      </c>
      <c r="AI170" s="10">
        <f t="shared" ca="1" si="234"/>
        <v>209709.95</v>
      </c>
      <c r="AJ170" s="10">
        <f t="shared" ca="1" si="234"/>
        <v>273310.62333333329</v>
      </c>
      <c r="AK170" s="10">
        <f t="shared" ca="1" si="234"/>
        <v>421305.29000000004</v>
      </c>
      <c r="AL170" s="10">
        <f t="shared" ca="1" si="234"/>
        <v>691598.70333333337</v>
      </c>
      <c r="AM170" s="10">
        <f t="shared" ca="1" si="234"/>
        <v>1094367.4283333332</v>
      </c>
      <c r="AN170" s="10">
        <f t="shared" ca="1" si="234"/>
        <v>1621493.7833333334</v>
      </c>
      <c r="AO170" s="10">
        <f t="shared" ca="1" si="234"/>
        <v>2234589.1283333334</v>
      </c>
      <c r="AP170" s="10">
        <f t="shared" ca="1" si="234"/>
        <v>2898580.9966666666</v>
      </c>
      <c r="AQ170" s="10">
        <f t="shared" ca="1" si="234"/>
        <v>3590681.5249999999</v>
      </c>
      <c r="AR170" s="10">
        <f t="shared" ca="1" si="234"/>
        <v>4297519.9083333332</v>
      </c>
      <c r="AS170" s="10">
        <f t="shared" ca="1" si="234"/>
        <v>5011459.9916666662</v>
      </c>
      <c r="AT170" s="10">
        <f t="shared" ca="1" si="234"/>
        <v>5727874.125</v>
      </c>
      <c r="AU170" s="10">
        <f t="shared" ca="1" si="234"/>
        <v>6445120.2833333332</v>
      </c>
      <c r="AV170" s="10">
        <f t="shared" ca="1" si="234"/>
        <v>7162711.2833333332</v>
      </c>
      <c r="AW170" s="10">
        <f t="shared" ca="1" si="234"/>
        <v>7880369.7833333332</v>
      </c>
      <c r="AX170" s="10">
        <f t="shared" ca="1" si="234"/>
        <v>8598028.2833333332</v>
      </c>
      <c r="AY170" s="10">
        <f t="shared" ca="1" si="234"/>
        <v>9315686.7833333332</v>
      </c>
      <c r="AZ170" s="10">
        <f t="shared" ca="1" si="234"/>
        <v>10033345.283333333</v>
      </c>
      <c r="BA170" s="10">
        <f t="shared" ca="1" si="234"/>
        <v>10751003.783333333</v>
      </c>
      <c r="BB170" s="10">
        <f t="shared" ca="1" si="234"/>
        <v>11440193.949999999</v>
      </c>
      <c r="BC170" s="10">
        <f t="shared" ca="1" si="234"/>
        <v>12030479.116666667</v>
      </c>
      <c r="BD170" s="10">
        <f t="shared" ca="1" si="234"/>
        <v>12489165.616666667</v>
      </c>
      <c r="BE170" s="10">
        <f t="shared" ca="1" si="234"/>
        <v>12809994.908333333</v>
      </c>
      <c r="BF170" s="10">
        <f t="shared" ca="1" si="234"/>
        <v>13003378.533333333</v>
      </c>
      <c r="BG170" s="10">
        <f t="shared" ca="1" si="234"/>
        <v>13108931.308333334</v>
      </c>
      <c r="BH170" s="10">
        <f t="shared" ca="1" si="234"/>
        <v>13162930.75</v>
      </c>
      <c r="BI170" s="10">
        <f t="shared" ca="1" si="234"/>
        <v>13188626.658333333</v>
      </c>
      <c r="BJ170" s="10">
        <f t="shared" ca="1" si="234"/>
        <v>13199473.775</v>
      </c>
      <c r="BK170" s="10">
        <f t="shared" ca="1" si="234"/>
        <v>13203192.191666666</v>
      </c>
      <c r="BL170" s="10">
        <f t="shared" ca="1" si="234"/>
        <v>13204436.558333334</v>
      </c>
      <c r="BM170" s="10">
        <f t="shared" ca="1" si="234"/>
        <v>13204848.9</v>
      </c>
      <c r="BN170" s="10">
        <f t="shared" ca="1" si="234"/>
        <v>13204916.400000002</v>
      </c>
      <c r="BO170" s="10">
        <f t="shared" ca="1" si="234"/>
        <v>13204916.400000002</v>
      </c>
      <c r="BP170" s="10">
        <f t="shared" ca="1" si="234"/>
        <v>13204916.400000002</v>
      </c>
      <c r="BQ170" s="10">
        <f t="shared" ca="1" si="234"/>
        <v>13204916.400000002</v>
      </c>
      <c r="BR170" s="10">
        <f t="shared" ca="1" si="234"/>
        <v>13204916.400000002</v>
      </c>
      <c r="BS170" s="10">
        <f t="shared" ca="1" si="234"/>
        <v>13204916.400000002</v>
      </c>
      <c r="BT170" s="10">
        <f t="shared" ca="1" si="234"/>
        <v>13204916.400000002</v>
      </c>
      <c r="BU170" s="10">
        <f t="shared" ca="1" si="234"/>
        <v>13204916.400000002</v>
      </c>
      <c r="BV170" s="10">
        <f t="shared" si="234"/>
        <v>0</v>
      </c>
      <c r="BW170" s="10">
        <f t="shared" si="234"/>
        <v>0</v>
      </c>
      <c r="BX170" s="10">
        <f t="shared" si="234"/>
        <v>0</v>
      </c>
      <c r="BY170" s="10">
        <f t="shared" si="234"/>
        <v>0</v>
      </c>
      <c r="BZ170" s="10">
        <f t="shared" si="234"/>
        <v>0</v>
      </c>
      <c r="CA170" s="10">
        <f t="shared" si="234"/>
        <v>0</v>
      </c>
      <c r="CB170" s="10">
        <f t="shared" si="234"/>
        <v>0</v>
      </c>
      <c r="CC170" s="10">
        <f t="shared" si="234"/>
        <v>0</v>
      </c>
      <c r="CD170" s="10">
        <f t="shared" si="234"/>
        <v>0</v>
      </c>
      <c r="CE170" s="10">
        <f t="shared" si="234"/>
        <v>0</v>
      </c>
      <c r="CF170" s="10">
        <f t="shared" si="234"/>
        <v>0</v>
      </c>
      <c r="CG170" s="10">
        <f t="shared" si="234"/>
        <v>0</v>
      </c>
      <c r="CH170" s="10">
        <f t="shared" si="234"/>
        <v>0</v>
      </c>
      <c r="CI170" s="10">
        <f t="shared" si="234"/>
        <v>0</v>
      </c>
      <c r="CJ170" s="10">
        <f t="shared" si="234"/>
        <v>0</v>
      </c>
      <c r="CK170" s="10">
        <f t="shared" si="234"/>
        <v>0</v>
      </c>
      <c r="CL170" s="10">
        <f t="shared" si="234"/>
        <v>0</v>
      </c>
      <c r="CM170" s="10">
        <f t="shared" ref="CM170:CT170" si="235">IF(CM$5="",0,SUM(CM171:CM177))</f>
        <v>0</v>
      </c>
      <c r="CN170" s="10">
        <f t="shared" si="235"/>
        <v>0</v>
      </c>
      <c r="CO170" s="10">
        <f t="shared" si="235"/>
        <v>0</v>
      </c>
      <c r="CP170" s="10">
        <f t="shared" si="235"/>
        <v>0</v>
      </c>
      <c r="CQ170" s="10">
        <f t="shared" si="235"/>
        <v>0</v>
      </c>
      <c r="CR170" s="10">
        <f t="shared" si="235"/>
        <v>0</v>
      </c>
      <c r="CS170" s="10">
        <f t="shared" si="235"/>
        <v>0</v>
      </c>
      <c r="CT170" s="10">
        <f t="shared" si="235"/>
        <v>0</v>
      </c>
    </row>
    <row r="171" spans="1:98" s="27" customFormat="1" ht="12" x14ac:dyDescent="0.25">
      <c r="A171" s="26">
        <f>ROW()</f>
        <v>171</v>
      </c>
      <c r="B171" s="97"/>
      <c r="C171" s="142"/>
      <c r="E171" s="24"/>
      <c r="F171" s="66" t="str">
        <f>$F$170</f>
        <v>Вн.пр-во</v>
      </c>
      <c r="G171" s="27" t="str">
        <f>BP!$F$21</f>
        <v>Основа</v>
      </c>
      <c r="M171" s="27" t="str">
        <f>Lists!$R$8</f>
        <v>руб.</v>
      </c>
      <c r="P171" s="30"/>
      <c r="R171" s="24"/>
      <c r="S171" s="136">
        <f t="shared" ref="S171:S176" si="236">SUMIFS($S$243:$S$252,$G$243:$G$252,$G171)</f>
        <v>0.2</v>
      </c>
      <c r="V171" s="85"/>
      <c r="W171" s="29">
        <f ca="1">SUM(INDIRECT(ADDRESS(ROW(),SUMIFS($1:$1,$5:$5,1))):INDIRECT(ADDRESS(ROW(),SUMIFS($1:$1,$5:$5,MAX($5:$5)))))</f>
        <v>73496255</v>
      </c>
      <c r="Z171" s="30">
        <f t="shared" ref="Z171:CK171" ca="1" si="237">Z126/(1+$S171)</f>
        <v>0</v>
      </c>
      <c r="AA171" s="30">
        <f t="shared" ca="1" si="237"/>
        <v>0</v>
      </c>
      <c r="AB171" s="30">
        <f t="shared" ca="1" si="237"/>
        <v>0</v>
      </c>
      <c r="AC171" s="30">
        <f t="shared" ca="1" si="237"/>
        <v>0</v>
      </c>
      <c r="AD171" s="30">
        <f t="shared" ca="1" si="237"/>
        <v>0</v>
      </c>
      <c r="AE171" s="30">
        <f t="shared" ca="1" si="237"/>
        <v>3500</v>
      </c>
      <c r="AF171" s="30">
        <f t="shared" ca="1" si="237"/>
        <v>14000</v>
      </c>
      <c r="AG171" s="30">
        <f t="shared" ca="1" si="237"/>
        <v>25200</v>
      </c>
      <c r="AH171" s="30">
        <f t="shared" ca="1" si="237"/>
        <v>36837.5</v>
      </c>
      <c r="AI171" s="30">
        <f t="shared" ca="1" si="237"/>
        <v>46987.5</v>
      </c>
      <c r="AJ171" s="30">
        <f t="shared" ca="1" si="237"/>
        <v>61722.500000000015</v>
      </c>
      <c r="AK171" s="30">
        <f t="shared" ca="1" si="237"/>
        <v>100222.50000000001</v>
      </c>
      <c r="AL171" s="30">
        <f t="shared" ca="1" si="237"/>
        <v>165042.5</v>
      </c>
      <c r="AM171" s="30">
        <f t="shared" ca="1" si="237"/>
        <v>258098.75</v>
      </c>
      <c r="AN171" s="30">
        <f t="shared" ca="1" si="237"/>
        <v>375987.5</v>
      </c>
      <c r="AO171" s="30">
        <f t="shared" ca="1" si="237"/>
        <v>508523.75</v>
      </c>
      <c r="AP171" s="30">
        <f t="shared" ca="1" si="237"/>
        <v>649757.5</v>
      </c>
      <c r="AQ171" s="30">
        <f t="shared" ca="1" si="237"/>
        <v>795506.25</v>
      </c>
      <c r="AR171" s="30">
        <f t="shared" ca="1" si="237"/>
        <v>943643.75</v>
      </c>
      <c r="AS171" s="30">
        <f t="shared" ca="1" si="237"/>
        <v>1092831.25</v>
      </c>
      <c r="AT171" s="30">
        <f t="shared" ca="1" si="237"/>
        <v>1242281.25</v>
      </c>
      <c r="AU171" s="30">
        <f t="shared" ca="1" si="237"/>
        <v>1391862.5</v>
      </c>
      <c r="AV171" s="30">
        <f t="shared" ca="1" si="237"/>
        <v>1541487.5</v>
      </c>
      <c r="AW171" s="30">
        <f t="shared" ca="1" si="237"/>
        <v>1691112.5</v>
      </c>
      <c r="AX171" s="30">
        <f t="shared" ca="1" si="237"/>
        <v>1840737.5</v>
      </c>
      <c r="AY171" s="30">
        <f t="shared" ca="1" si="237"/>
        <v>1990362.5</v>
      </c>
      <c r="AZ171" s="30">
        <f t="shared" ca="1" si="237"/>
        <v>2139987.5</v>
      </c>
      <c r="BA171" s="30">
        <f t="shared" ca="1" si="237"/>
        <v>2289612.5</v>
      </c>
      <c r="BB171" s="30">
        <f t="shared" ca="1" si="237"/>
        <v>2430487.5</v>
      </c>
      <c r="BC171" s="30">
        <f t="shared" ca="1" si="237"/>
        <v>2545112.5</v>
      </c>
      <c r="BD171" s="30">
        <f t="shared" ca="1" si="237"/>
        <v>2631737.5</v>
      </c>
      <c r="BE171" s="30">
        <f t="shared" ca="1" si="237"/>
        <v>2689268.75</v>
      </c>
      <c r="BF171" s="30">
        <f t="shared" ca="1" si="237"/>
        <v>2721425</v>
      </c>
      <c r="BG171" s="30">
        <f t="shared" ca="1" si="237"/>
        <v>2738618.75</v>
      </c>
      <c r="BH171" s="30">
        <f t="shared" ca="1" si="237"/>
        <v>2747062.5</v>
      </c>
      <c r="BI171" s="30">
        <f t="shared" ca="1" si="237"/>
        <v>2750956.25</v>
      </c>
      <c r="BJ171" s="30">
        <f t="shared" ca="1" si="237"/>
        <v>2752443.75</v>
      </c>
      <c r="BK171" s="30">
        <f t="shared" ca="1" si="237"/>
        <v>2752881.25</v>
      </c>
      <c r="BL171" s="30">
        <f t="shared" ca="1" si="237"/>
        <v>2753056.25</v>
      </c>
      <c r="BM171" s="30">
        <f t="shared" ca="1" si="237"/>
        <v>2753100.0000000005</v>
      </c>
      <c r="BN171" s="30">
        <f t="shared" ca="1" si="237"/>
        <v>2753100.0000000005</v>
      </c>
      <c r="BO171" s="30">
        <f t="shared" ca="1" si="237"/>
        <v>2753100.0000000005</v>
      </c>
      <c r="BP171" s="30">
        <f t="shared" ca="1" si="237"/>
        <v>2753100.0000000005</v>
      </c>
      <c r="BQ171" s="30">
        <f t="shared" ca="1" si="237"/>
        <v>2753100.0000000005</v>
      </c>
      <c r="BR171" s="30">
        <f t="shared" ca="1" si="237"/>
        <v>2753100.0000000005</v>
      </c>
      <c r="BS171" s="30">
        <f t="shared" ca="1" si="237"/>
        <v>2753100.0000000005</v>
      </c>
      <c r="BT171" s="30">
        <f t="shared" ca="1" si="237"/>
        <v>2753100.0000000005</v>
      </c>
      <c r="BU171" s="30">
        <f t="shared" ca="1" si="237"/>
        <v>2753100.0000000005</v>
      </c>
      <c r="BV171" s="30">
        <f t="shared" si="237"/>
        <v>0</v>
      </c>
      <c r="BW171" s="30">
        <f t="shared" si="237"/>
        <v>0</v>
      </c>
      <c r="BX171" s="30">
        <f t="shared" si="237"/>
        <v>0</v>
      </c>
      <c r="BY171" s="30">
        <f t="shared" si="237"/>
        <v>0</v>
      </c>
      <c r="BZ171" s="30">
        <f t="shared" si="237"/>
        <v>0</v>
      </c>
      <c r="CA171" s="30">
        <f t="shared" si="237"/>
        <v>0</v>
      </c>
      <c r="CB171" s="30">
        <f t="shared" si="237"/>
        <v>0</v>
      </c>
      <c r="CC171" s="30">
        <f t="shared" si="237"/>
        <v>0</v>
      </c>
      <c r="CD171" s="30">
        <f t="shared" si="237"/>
        <v>0</v>
      </c>
      <c r="CE171" s="30">
        <f t="shared" si="237"/>
        <v>0</v>
      </c>
      <c r="CF171" s="30">
        <f t="shared" si="237"/>
        <v>0</v>
      </c>
      <c r="CG171" s="30">
        <f t="shared" si="237"/>
        <v>0</v>
      </c>
      <c r="CH171" s="30">
        <f t="shared" si="237"/>
        <v>0</v>
      </c>
      <c r="CI171" s="30">
        <f t="shared" si="237"/>
        <v>0</v>
      </c>
      <c r="CJ171" s="30">
        <f t="shared" si="237"/>
        <v>0</v>
      </c>
      <c r="CK171" s="30">
        <f t="shared" si="237"/>
        <v>0</v>
      </c>
      <c r="CL171" s="30">
        <f t="shared" ref="CL171:CT171" si="238">CL126/(1+$S171)</f>
        <v>0</v>
      </c>
      <c r="CM171" s="30">
        <f t="shared" si="238"/>
        <v>0</v>
      </c>
      <c r="CN171" s="30">
        <f t="shared" si="238"/>
        <v>0</v>
      </c>
      <c r="CO171" s="30">
        <f t="shared" si="238"/>
        <v>0</v>
      </c>
      <c r="CP171" s="30">
        <f t="shared" si="238"/>
        <v>0</v>
      </c>
      <c r="CQ171" s="30">
        <f t="shared" si="238"/>
        <v>0</v>
      </c>
      <c r="CR171" s="30">
        <f t="shared" si="238"/>
        <v>0</v>
      </c>
      <c r="CS171" s="30">
        <f t="shared" si="238"/>
        <v>0</v>
      </c>
      <c r="CT171" s="30">
        <f t="shared" si="238"/>
        <v>0</v>
      </c>
    </row>
    <row r="172" spans="1:98" s="27" customFormat="1" ht="12" x14ac:dyDescent="0.25">
      <c r="A172" s="26">
        <f>ROW()</f>
        <v>172</v>
      </c>
      <c r="B172" s="97"/>
      <c r="C172" s="142"/>
      <c r="E172" s="24"/>
      <c r="F172" s="66" t="str">
        <f t="shared" ref="F172:F176" si="239">$F$170</f>
        <v>Вн.пр-во</v>
      </c>
      <c r="G172" s="27" t="str">
        <f>BP!$F$22</f>
        <v>Сырье</v>
      </c>
      <c r="H172" s="67"/>
      <c r="I172" s="67"/>
      <c r="J172" s="67"/>
      <c r="K172" s="67"/>
      <c r="L172" s="67"/>
      <c r="M172" s="27" t="str">
        <f>Lists!$R$8</f>
        <v>руб.</v>
      </c>
      <c r="P172" s="30"/>
      <c r="R172" s="24"/>
      <c r="S172" s="136">
        <f t="shared" si="236"/>
        <v>0.2</v>
      </c>
      <c r="V172" s="85"/>
      <c r="W172" s="29">
        <f ca="1">SUM(INDIRECT(ADDRESS(ROW(),SUMIFS($1:$1,$5:$5,1))):INDIRECT(ADDRESS(ROW(),SUMIFS($1:$1,$5:$5,MAX($5:$5)))))</f>
        <v>8399572</v>
      </c>
      <c r="Z172" s="30">
        <f t="shared" ref="Z172:CK172" ca="1" si="240">Z127/(1+$S172)</f>
        <v>0</v>
      </c>
      <c r="AA172" s="30">
        <f t="shared" ca="1" si="240"/>
        <v>0</v>
      </c>
      <c r="AB172" s="30">
        <f t="shared" ca="1" si="240"/>
        <v>0</v>
      </c>
      <c r="AC172" s="30">
        <f t="shared" ca="1" si="240"/>
        <v>0</v>
      </c>
      <c r="AD172" s="30">
        <f t="shared" ca="1" si="240"/>
        <v>0</v>
      </c>
      <c r="AE172" s="30">
        <f t="shared" ca="1" si="240"/>
        <v>400</v>
      </c>
      <c r="AF172" s="30">
        <f t="shared" ca="1" si="240"/>
        <v>1600</v>
      </c>
      <c r="AG172" s="30">
        <f t="shared" ca="1" si="240"/>
        <v>2880</v>
      </c>
      <c r="AH172" s="30">
        <f t="shared" ca="1" si="240"/>
        <v>4210</v>
      </c>
      <c r="AI172" s="30">
        <f t="shared" ca="1" si="240"/>
        <v>5370</v>
      </c>
      <c r="AJ172" s="30">
        <f t="shared" ca="1" si="240"/>
        <v>7054.0000000000009</v>
      </c>
      <c r="AK172" s="30">
        <f t="shared" ca="1" si="240"/>
        <v>11454.000000000002</v>
      </c>
      <c r="AL172" s="30">
        <f t="shared" ca="1" si="240"/>
        <v>18862.000000000004</v>
      </c>
      <c r="AM172" s="30">
        <f t="shared" ca="1" si="240"/>
        <v>29496.999999999996</v>
      </c>
      <c r="AN172" s="30">
        <f t="shared" ca="1" si="240"/>
        <v>42970</v>
      </c>
      <c r="AO172" s="30">
        <f t="shared" ca="1" si="240"/>
        <v>58117</v>
      </c>
      <c r="AP172" s="30">
        <f t="shared" ca="1" si="240"/>
        <v>74258.000000000015</v>
      </c>
      <c r="AQ172" s="30">
        <f t="shared" ca="1" si="240"/>
        <v>90915</v>
      </c>
      <c r="AR172" s="30">
        <f t="shared" ca="1" si="240"/>
        <v>107845</v>
      </c>
      <c r="AS172" s="30">
        <f t="shared" ca="1" si="240"/>
        <v>124895</v>
      </c>
      <c r="AT172" s="30">
        <f t="shared" ca="1" si="240"/>
        <v>141975</v>
      </c>
      <c r="AU172" s="30">
        <f t="shared" ca="1" si="240"/>
        <v>159070</v>
      </c>
      <c r="AV172" s="30">
        <f t="shared" ca="1" si="240"/>
        <v>176170</v>
      </c>
      <c r="AW172" s="30">
        <f t="shared" ca="1" si="240"/>
        <v>193270</v>
      </c>
      <c r="AX172" s="30">
        <f t="shared" ca="1" si="240"/>
        <v>210370</v>
      </c>
      <c r="AY172" s="30">
        <f t="shared" ca="1" si="240"/>
        <v>227470</v>
      </c>
      <c r="AZ172" s="30">
        <f t="shared" ca="1" si="240"/>
        <v>244570</v>
      </c>
      <c r="BA172" s="30">
        <f t="shared" ca="1" si="240"/>
        <v>261670</v>
      </c>
      <c r="BB172" s="30">
        <f t="shared" ca="1" si="240"/>
        <v>277770</v>
      </c>
      <c r="BC172" s="30">
        <f t="shared" ca="1" si="240"/>
        <v>290870</v>
      </c>
      <c r="BD172" s="30">
        <f t="shared" ca="1" si="240"/>
        <v>300770</v>
      </c>
      <c r="BE172" s="30">
        <f t="shared" ca="1" si="240"/>
        <v>307345</v>
      </c>
      <c r="BF172" s="30">
        <f t="shared" ca="1" si="240"/>
        <v>311020</v>
      </c>
      <c r="BG172" s="30">
        <f t="shared" ca="1" si="240"/>
        <v>312985</v>
      </c>
      <c r="BH172" s="30">
        <f t="shared" ca="1" si="240"/>
        <v>313950</v>
      </c>
      <c r="BI172" s="30">
        <f t="shared" ca="1" si="240"/>
        <v>314395</v>
      </c>
      <c r="BJ172" s="30">
        <f t="shared" ca="1" si="240"/>
        <v>314565</v>
      </c>
      <c r="BK172" s="30">
        <f t="shared" ca="1" si="240"/>
        <v>314615</v>
      </c>
      <c r="BL172" s="30">
        <f t="shared" ca="1" si="240"/>
        <v>314635</v>
      </c>
      <c r="BM172" s="30">
        <f t="shared" ca="1" si="240"/>
        <v>314640.00000000006</v>
      </c>
      <c r="BN172" s="30">
        <f t="shared" ca="1" si="240"/>
        <v>314640.00000000006</v>
      </c>
      <c r="BO172" s="30">
        <f t="shared" ca="1" si="240"/>
        <v>314640.00000000006</v>
      </c>
      <c r="BP172" s="30">
        <f t="shared" ca="1" si="240"/>
        <v>314640.00000000006</v>
      </c>
      <c r="BQ172" s="30">
        <f t="shared" ca="1" si="240"/>
        <v>314640.00000000006</v>
      </c>
      <c r="BR172" s="30">
        <f t="shared" ca="1" si="240"/>
        <v>314640.00000000006</v>
      </c>
      <c r="BS172" s="30">
        <f t="shared" ca="1" si="240"/>
        <v>314640.00000000006</v>
      </c>
      <c r="BT172" s="30">
        <f t="shared" ca="1" si="240"/>
        <v>314640.00000000006</v>
      </c>
      <c r="BU172" s="30">
        <f t="shared" ca="1" si="240"/>
        <v>314640.00000000006</v>
      </c>
      <c r="BV172" s="30">
        <f t="shared" si="240"/>
        <v>0</v>
      </c>
      <c r="BW172" s="30">
        <f t="shared" si="240"/>
        <v>0</v>
      </c>
      <c r="BX172" s="30">
        <f t="shared" si="240"/>
        <v>0</v>
      </c>
      <c r="BY172" s="30">
        <f t="shared" si="240"/>
        <v>0</v>
      </c>
      <c r="BZ172" s="30">
        <f t="shared" si="240"/>
        <v>0</v>
      </c>
      <c r="CA172" s="30">
        <f t="shared" si="240"/>
        <v>0</v>
      </c>
      <c r="CB172" s="30">
        <f t="shared" si="240"/>
        <v>0</v>
      </c>
      <c r="CC172" s="30">
        <f t="shared" si="240"/>
        <v>0</v>
      </c>
      <c r="CD172" s="30">
        <f t="shared" si="240"/>
        <v>0</v>
      </c>
      <c r="CE172" s="30">
        <f t="shared" si="240"/>
        <v>0</v>
      </c>
      <c r="CF172" s="30">
        <f t="shared" si="240"/>
        <v>0</v>
      </c>
      <c r="CG172" s="30">
        <f t="shared" si="240"/>
        <v>0</v>
      </c>
      <c r="CH172" s="30">
        <f t="shared" si="240"/>
        <v>0</v>
      </c>
      <c r="CI172" s="30">
        <f t="shared" si="240"/>
        <v>0</v>
      </c>
      <c r="CJ172" s="30">
        <f t="shared" si="240"/>
        <v>0</v>
      </c>
      <c r="CK172" s="30">
        <f t="shared" si="240"/>
        <v>0</v>
      </c>
      <c r="CL172" s="30">
        <f t="shared" ref="CL172:CT172" si="241">CL127/(1+$S172)</f>
        <v>0</v>
      </c>
      <c r="CM172" s="30">
        <f t="shared" si="241"/>
        <v>0</v>
      </c>
      <c r="CN172" s="30">
        <f t="shared" si="241"/>
        <v>0</v>
      </c>
      <c r="CO172" s="30">
        <f t="shared" si="241"/>
        <v>0</v>
      </c>
      <c r="CP172" s="30">
        <f t="shared" si="241"/>
        <v>0</v>
      </c>
      <c r="CQ172" s="30">
        <f t="shared" si="241"/>
        <v>0</v>
      </c>
      <c r="CR172" s="30">
        <f t="shared" si="241"/>
        <v>0</v>
      </c>
      <c r="CS172" s="30">
        <f t="shared" si="241"/>
        <v>0</v>
      </c>
      <c r="CT172" s="30">
        <f t="shared" si="241"/>
        <v>0</v>
      </c>
    </row>
    <row r="173" spans="1:98" s="27" customFormat="1" ht="12" x14ac:dyDescent="0.25">
      <c r="A173" s="26">
        <f>ROW()</f>
        <v>173</v>
      </c>
      <c r="B173" s="97"/>
      <c r="C173" s="142" t="str">
        <f>Lists!$N$13</f>
        <v>ндс(-)</v>
      </c>
      <c r="E173" s="24"/>
      <c r="F173" s="66" t="str">
        <f t="shared" si="239"/>
        <v>Вн.пр-во</v>
      </c>
      <c r="G173" s="27" t="str">
        <f>BP!$F$24</f>
        <v>Вн.пр-во</v>
      </c>
      <c r="H173" s="67"/>
      <c r="I173" s="67"/>
      <c r="J173" s="67"/>
      <c r="K173" s="67"/>
      <c r="L173" s="67"/>
      <c r="M173" s="27" t="str">
        <f>Lists!$R$8</f>
        <v>руб.</v>
      </c>
      <c r="P173" s="30"/>
      <c r="R173" s="24"/>
      <c r="S173" s="136">
        <f t="shared" si="236"/>
        <v>0</v>
      </c>
      <c r="V173" s="85"/>
      <c r="W173" s="29">
        <f ca="1">SUM(INDIRECT(ADDRESS(ROW(),SUMIFS($1:$1,$5:$5,1))):INDIRECT(ADDRESS(ROW(),SUMIFS($1:$1,$5:$5,MAX($5:$5)))))</f>
        <v>247739520</v>
      </c>
      <c r="Z173" s="30">
        <f t="shared" ref="Z173:CK173" ca="1" si="242">Z128/(1+$S173)</f>
        <v>0</v>
      </c>
      <c r="AA173" s="30">
        <f t="shared" ca="1" si="242"/>
        <v>0</v>
      </c>
      <c r="AB173" s="30">
        <f t="shared" ca="1" si="242"/>
        <v>0</v>
      </c>
      <c r="AC173" s="30">
        <f t="shared" ca="1" si="242"/>
        <v>0</v>
      </c>
      <c r="AD173" s="30">
        <f t="shared" ca="1" si="242"/>
        <v>0</v>
      </c>
      <c r="AE173" s="30">
        <f t="shared" ca="1" si="242"/>
        <v>6600</v>
      </c>
      <c r="AF173" s="30">
        <f t="shared" ca="1" si="242"/>
        <v>31800</v>
      </c>
      <c r="AG173" s="30">
        <f t="shared" ca="1" si="242"/>
        <v>69120</v>
      </c>
      <c r="AH173" s="30">
        <f t="shared" ca="1" si="242"/>
        <v>108345</v>
      </c>
      <c r="AI173" s="30">
        <f t="shared" ca="1" si="242"/>
        <v>145440</v>
      </c>
      <c r="AJ173" s="30">
        <f t="shared" ca="1" si="242"/>
        <v>188886</v>
      </c>
      <c r="AK173" s="30">
        <f t="shared" ca="1" si="242"/>
        <v>284220.00000000006</v>
      </c>
      <c r="AL173" s="30">
        <f t="shared" ca="1" si="242"/>
        <v>465852</v>
      </c>
      <c r="AM173" s="30">
        <f t="shared" ca="1" si="242"/>
        <v>741337.5</v>
      </c>
      <c r="AN173" s="30">
        <f t="shared" ca="1" si="242"/>
        <v>1107214.5</v>
      </c>
      <c r="AO173" s="30">
        <f t="shared" ca="1" si="242"/>
        <v>1539025.5</v>
      </c>
      <c r="AP173" s="30">
        <f t="shared" ca="1" si="242"/>
        <v>2009836.5</v>
      </c>
      <c r="AQ173" s="30">
        <f t="shared" ca="1" si="242"/>
        <v>2502580.5</v>
      </c>
      <c r="AR173" s="30">
        <f t="shared" ca="1" si="242"/>
        <v>3006795</v>
      </c>
      <c r="AS173" s="30">
        <f t="shared" ca="1" si="242"/>
        <v>3516675</v>
      </c>
      <c r="AT173" s="30">
        <f t="shared" ca="1" si="242"/>
        <v>4028670</v>
      </c>
      <c r="AU173" s="30">
        <f t="shared" ca="1" si="242"/>
        <v>4541317.5</v>
      </c>
      <c r="AV173" s="30">
        <f t="shared" ca="1" si="242"/>
        <v>5054250</v>
      </c>
      <c r="AW173" s="30">
        <f t="shared" ca="1" si="242"/>
        <v>5567250</v>
      </c>
      <c r="AX173" s="30">
        <f t="shared" ca="1" si="242"/>
        <v>6080250</v>
      </c>
      <c r="AY173" s="30">
        <f t="shared" ca="1" si="242"/>
        <v>6593250</v>
      </c>
      <c r="AZ173" s="30">
        <f t="shared" ca="1" si="242"/>
        <v>7106250</v>
      </c>
      <c r="BA173" s="30">
        <f t="shared" ca="1" si="242"/>
        <v>7619250</v>
      </c>
      <c r="BB173" s="30">
        <f t="shared" ca="1" si="242"/>
        <v>8115750</v>
      </c>
      <c r="BC173" s="30">
        <f t="shared" ca="1" si="242"/>
        <v>8549250</v>
      </c>
      <c r="BD173" s="30">
        <f t="shared" ca="1" si="242"/>
        <v>8889450</v>
      </c>
      <c r="BE173" s="30">
        <f t="shared" ca="1" si="242"/>
        <v>9131587.5</v>
      </c>
      <c r="BF173" s="30">
        <f t="shared" ca="1" si="242"/>
        <v>9280987.5</v>
      </c>
      <c r="BG173" s="30">
        <f t="shared" ca="1" si="242"/>
        <v>9363022.5</v>
      </c>
      <c r="BH173" s="30">
        <f t="shared" ca="1" si="242"/>
        <v>9405472.5</v>
      </c>
      <c r="BI173" s="30">
        <f t="shared" ca="1" si="242"/>
        <v>9425842.5</v>
      </c>
      <c r="BJ173" s="30">
        <f t="shared" ca="1" si="242"/>
        <v>9434655</v>
      </c>
      <c r="BK173" s="30">
        <f t="shared" ca="1" si="242"/>
        <v>9437775</v>
      </c>
      <c r="BL173" s="30">
        <f t="shared" ca="1" si="242"/>
        <v>9438780</v>
      </c>
      <c r="BM173" s="30">
        <f t="shared" ca="1" si="242"/>
        <v>9439132.5</v>
      </c>
      <c r="BN173" s="30">
        <f t="shared" ca="1" si="242"/>
        <v>9439200.0000000019</v>
      </c>
      <c r="BO173" s="30">
        <f t="shared" ca="1" si="242"/>
        <v>9439200.0000000019</v>
      </c>
      <c r="BP173" s="30">
        <f t="shared" ca="1" si="242"/>
        <v>9439200.0000000019</v>
      </c>
      <c r="BQ173" s="30">
        <f t="shared" ca="1" si="242"/>
        <v>9439200.0000000019</v>
      </c>
      <c r="BR173" s="30">
        <f t="shared" ca="1" si="242"/>
        <v>9439200.0000000019</v>
      </c>
      <c r="BS173" s="30">
        <f t="shared" ca="1" si="242"/>
        <v>9439200.0000000019</v>
      </c>
      <c r="BT173" s="30">
        <f t="shared" ca="1" si="242"/>
        <v>9439200.0000000019</v>
      </c>
      <c r="BU173" s="30">
        <f t="shared" ca="1" si="242"/>
        <v>9439200.0000000019</v>
      </c>
      <c r="BV173" s="30">
        <f t="shared" si="242"/>
        <v>0</v>
      </c>
      <c r="BW173" s="30">
        <f t="shared" si="242"/>
        <v>0</v>
      </c>
      <c r="BX173" s="30">
        <f t="shared" si="242"/>
        <v>0</v>
      </c>
      <c r="BY173" s="30">
        <f t="shared" si="242"/>
        <v>0</v>
      </c>
      <c r="BZ173" s="30">
        <f t="shared" si="242"/>
        <v>0</v>
      </c>
      <c r="CA173" s="30">
        <f t="shared" si="242"/>
        <v>0</v>
      </c>
      <c r="CB173" s="30">
        <f t="shared" si="242"/>
        <v>0</v>
      </c>
      <c r="CC173" s="30">
        <f t="shared" si="242"/>
        <v>0</v>
      </c>
      <c r="CD173" s="30">
        <f t="shared" si="242"/>
        <v>0</v>
      </c>
      <c r="CE173" s="30">
        <f t="shared" si="242"/>
        <v>0</v>
      </c>
      <c r="CF173" s="30">
        <f t="shared" si="242"/>
        <v>0</v>
      </c>
      <c r="CG173" s="30">
        <f t="shared" si="242"/>
        <v>0</v>
      </c>
      <c r="CH173" s="30">
        <f t="shared" si="242"/>
        <v>0</v>
      </c>
      <c r="CI173" s="30">
        <f t="shared" si="242"/>
        <v>0</v>
      </c>
      <c r="CJ173" s="30">
        <f t="shared" si="242"/>
        <v>0</v>
      </c>
      <c r="CK173" s="30">
        <f t="shared" si="242"/>
        <v>0</v>
      </c>
      <c r="CL173" s="30">
        <f t="shared" ref="CL173:CT173" si="243">CL128/(1+$S173)</f>
        <v>0</v>
      </c>
      <c r="CM173" s="30">
        <f t="shared" si="243"/>
        <v>0</v>
      </c>
      <c r="CN173" s="30">
        <f t="shared" si="243"/>
        <v>0</v>
      </c>
      <c r="CO173" s="30">
        <f t="shared" si="243"/>
        <v>0</v>
      </c>
      <c r="CP173" s="30">
        <f t="shared" si="243"/>
        <v>0</v>
      </c>
      <c r="CQ173" s="30">
        <f t="shared" si="243"/>
        <v>0</v>
      </c>
      <c r="CR173" s="30">
        <f t="shared" si="243"/>
        <v>0</v>
      </c>
      <c r="CS173" s="30">
        <f t="shared" si="243"/>
        <v>0</v>
      </c>
      <c r="CT173" s="30">
        <f t="shared" si="243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si="239"/>
        <v>Вн.пр-во</v>
      </c>
      <c r="G174" s="27" t="str">
        <f>BP!$F$26</f>
        <v>ФОТ првПерс</v>
      </c>
      <c r="M174" s="27" t="str">
        <f>Lists!$R$8</f>
        <v>руб.</v>
      </c>
      <c r="P174" s="30"/>
      <c r="R174" s="24"/>
      <c r="S174" s="136">
        <f t="shared" si="236"/>
        <v>0</v>
      </c>
      <c r="V174" s="85"/>
      <c r="W174" s="29">
        <f ca="1">SUM(INDIRECT(ADDRESS(ROW(),SUMIFS($1:$1,$5:$5,1))):INDIRECT(ADDRESS(ROW(),SUMIFS($1:$1,$5:$5,MAX($5:$5)))))</f>
        <v>12599358</v>
      </c>
      <c r="Z174" s="30">
        <f t="shared" ref="Z174:CK174" ca="1" si="244">Z129/(1+$S174)</f>
        <v>0</v>
      </c>
      <c r="AA174" s="30">
        <f t="shared" ca="1" si="244"/>
        <v>0</v>
      </c>
      <c r="AB174" s="30">
        <f t="shared" ca="1" si="244"/>
        <v>0</v>
      </c>
      <c r="AC174" s="30">
        <f t="shared" ca="1" si="244"/>
        <v>0</v>
      </c>
      <c r="AD174" s="30">
        <f t="shared" ca="1" si="244"/>
        <v>0</v>
      </c>
      <c r="AE174" s="30">
        <f t="shared" ca="1" si="244"/>
        <v>600</v>
      </c>
      <c r="AF174" s="30">
        <f t="shared" ca="1" si="244"/>
        <v>2400</v>
      </c>
      <c r="AG174" s="30">
        <f t="shared" ca="1" si="244"/>
        <v>4320</v>
      </c>
      <c r="AH174" s="30">
        <f t="shared" ca="1" si="244"/>
        <v>6315</v>
      </c>
      <c r="AI174" s="30">
        <f t="shared" ca="1" si="244"/>
        <v>8055</v>
      </c>
      <c r="AJ174" s="30">
        <f t="shared" ca="1" si="244"/>
        <v>10581.000000000002</v>
      </c>
      <c r="AK174" s="30">
        <f t="shared" ca="1" si="244"/>
        <v>17181</v>
      </c>
      <c r="AL174" s="30">
        <f t="shared" ca="1" si="244"/>
        <v>28293</v>
      </c>
      <c r="AM174" s="30">
        <f t="shared" ca="1" si="244"/>
        <v>44245.5</v>
      </c>
      <c r="AN174" s="30">
        <f t="shared" ca="1" si="244"/>
        <v>64455</v>
      </c>
      <c r="AO174" s="30">
        <f t="shared" ca="1" si="244"/>
        <v>87175.5</v>
      </c>
      <c r="AP174" s="30">
        <f t="shared" ca="1" si="244"/>
        <v>111387</v>
      </c>
      <c r="AQ174" s="30">
        <f t="shared" ca="1" si="244"/>
        <v>136372.5</v>
      </c>
      <c r="AR174" s="30">
        <f t="shared" ca="1" si="244"/>
        <v>161767.5</v>
      </c>
      <c r="AS174" s="30">
        <f t="shared" ca="1" si="244"/>
        <v>187342.5</v>
      </c>
      <c r="AT174" s="30">
        <f t="shared" ca="1" si="244"/>
        <v>212962.5</v>
      </c>
      <c r="AU174" s="30">
        <f t="shared" ca="1" si="244"/>
        <v>238605</v>
      </c>
      <c r="AV174" s="30">
        <f t="shared" ca="1" si="244"/>
        <v>264255</v>
      </c>
      <c r="AW174" s="30">
        <f t="shared" ca="1" si="244"/>
        <v>289905</v>
      </c>
      <c r="AX174" s="30">
        <f t="shared" ca="1" si="244"/>
        <v>315555</v>
      </c>
      <c r="AY174" s="30">
        <f t="shared" ca="1" si="244"/>
        <v>341205</v>
      </c>
      <c r="AZ174" s="30">
        <f t="shared" ca="1" si="244"/>
        <v>366855</v>
      </c>
      <c r="BA174" s="30">
        <f t="shared" ca="1" si="244"/>
        <v>392505</v>
      </c>
      <c r="BB174" s="30">
        <f t="shared" ca="1" si="244"/>
        <v>416655</v>
      </c>
      <c r="BC174" s="30">
        <f t="shared" ca="1" si="244"/>
        <v>436305</v>
      </c>
      <c r="BD174" s="30">
        <f t="shared" ca="1" si="244"/>
        <v>451155</v>
      </c>
      <c r="BE174" s="30">
        <f t="shared" ca="1" si="244"/>
        <v>461017.5</v>
      </c>
      <c r="BF174" s="30">
        <f t="shared" ca="1" si="244"/>
        <v>466530</v>
      </c>
      <c r="BG174" s="30">
        <f t="shared" ca="1" si="244"/>
        <v>469477.5</v>
      </c>
      <c r="BH174" s="30">
        <f t="shared" ca="1" si="244"/>
        <v>470925</v>
      </c>
      <c r="BI174" s="30">
        <f t="shared" ca="1" si="244"/>
        <v>471592.5</v>
      </c>
      <c r="BJ174" s="30">
        <f t="shared" ca="1" si="244"/>
        <v>471847.5</v>
      </c>
      <c r="BK174" s="30">
        <f t="shared" ca="1" si="244"/>
        <v>471922.5</v>
      </c>
      <c r="BL174" s="30">
        <f t="shared" ca="1" si="244"/>
        <v>471952.5</v>
      </c>
      <c r="BM174" s="30">
        <f t="shared" ca="1" si="244"/>
        <v>471960.00000000006</v>
      </c>
      <c r="BN174" s="30">
        <f t="shared" ca="1" si="244"/>
        <v>471960.00000000006</v>
      </c>
      <c r="BO174" s="30">
        <f t="shared" ca="1" si="244"/>
        <v>471960.00000000006</v>
      </c>
      <c r="BP174" s="30">
        <f t="shared" ca="1" si="244"/>
        <v>471960.00000000006</v>
      </c>
      <c r="BQ174" s="30">
        <f t="shared" ca="1" si="244"/>
        <v>471960.00000000006</v>
      </c>
      <c r="BR174" s="30">
        <f t="shared" ca="1" si="244"/>
        <v>471960.00000000006</v>
      </c>
      <c r="BS174" s="30">
        <f t="shared" ca="1" si="244"/>
        <v>471960.00000000006</v>
      </c>
      <c r="BT174" s="30">
        <f t="shared" ca="1" si="244"/>
        <v>471960.00000000006</v>
      </c>
      <c r="BU174" s="30">
        <f t="shared" ca="1" si="244"/>
        <v>471960.00000000006</v>
      </c>
      <c r="BV174" s="30">
        <f t="shared" si="244"/>
        <v>0</v>
      </c>
      <c r="BW174" s="30">
        <f t="shared" si="244"/>
        <v>0</v>
      </c>
      <c r="BX174" s="30">
        <f t="shared" si="244"/>
        <v>0</v>
      </c>
      <c r="BY174" s="30">
        <f t="shared" si="244"/>
        <v>0</v>
      </c>
      <c r="BZ174" s="30">
        <f t="shared" si="244"/>
        <v>0</v>
      </c>
      <c r="CA174" s="30">
        <f t="shared" si="244"/>
        <v>0</v>
      </c>
      <c r="CB174" s="30">
        <f t="shared" si="244"/>
        <v>0</v>
      </c>
      <c r="CC174" s="30">
        <f t="shared" si="244"/>
        <v>0</v>
      </c>
      <c r="CD174" s="30">
        <f t="shared" si="244"/>
        <v>0</v>
      </c>
      <c r="CE174" s="30">
        <f t="shared" si="244"/>
        <v>0</v>
      </c>
      <c r="CF174" s="30">
        <f t="shared" si="244"/>
        <v>0</v>
      </c>
      <c r="CG174" s="30">
        <f t="shared" si="244"/>
        <v>0</v>
      </c>
      <c r="CH174" s="30">
        <f t="shared" si="244"/>
        <v>0</v>
      </c>
      <c r="CI174" s="30">
        <f t="shared" si="244"/>
        <v>0</v>
      </c>
      <c r="CJ174" s="30">
        <f t="shared" si="244"/>
        <v>0</v>
      </c>
      <c r="CK174" s="30">
        <f t="shared" si="244"/>
        <v>0</v>
      </c>
      <c r="CL174" s="30">
        <f t="shared" ref="CL174:CT174" si="245">CL129/(1+$S174)</f>
        <v>0</v>
      </c>
      <c r="CM174" s="30">
        <f t="shared" si="245"/>
        <v>0</v>
      </c>
      <c r="CN174" s="30">
        <f t="shared" si="245"/>
        <v>0</v>
      </c>
      <c r="CO174" s="30">
        <f t="shared" si="245"/>
        <v>0</v>
      </c>
      <c r="CP174" s="30">
        <f t="shared" si="245"/>
        <v>0</v>
      </c>
      <c r="CQ174" s="30">
        <f t="shared" si="245"/>
        <v>0</v>
      </c>
      <c r="CR174" s="30">
        <f t="shared" si="245"/>
        <v>0</v>
      </c>
      <c r="CS174" s="30">
        <f t="shared" si="245"/>
        <v>0</v>
      </c>
      <c r="CT174" s="30">
        <f t="shared" si="245"/>
        <v>0</v>
      </c>
    </row>
    <row r="175" spans="1:98" s="27" customFormat="1" ht="12" x14ac:dyDescent="0.25">
      <c r="A175" s="26">
        <f>ROW()</f>
        <v>175</v>
      </c>
      <c r="B175" s="97"/>
      <c r="C175" s="142"/>
      <c r="E175" s="24"/>
      <c r="F175" s="66" t="str">
        <f t="shared" si="239"/>
        <v>Вн.пр-во</v>
      </c>
      <c r="G175" s="27" t="str">
        <f>BP!$F$28</f>
        <v>Соцсборы</v>
      </c>
      <c r="M175" s="27" t="str">
        <f>Lists!$R$8</f>
        <v>руб.</v>
      </c>
      <c r="P175" s="30"/>
      <c r="R175" s="24"/>
      <c r="S175" s="136">
        <f t="shared" si="236"/>
        <v>0</v>
      </c>
      <c r="V175" s="85"/>
      <c r="W175" s="29">
        <f ca="1">SUM(INDIRECT(ADDRESS(ROW(),SUMIFS($1:$1,$5:$5,1))):INDIRECT(ADDRESS(ROW(),SUMIFS($1:$1,$5:$5,MAX($5:$5)))))</f>
        <v>3779807.4</v>
      </c>
      <c r="Z175" s="30">
        <f t="shared" ref="Z175:CK175" ca="1" si="246">Z130/(1+$S175)</f>
        <v>0</v>
      </c>
      <c r="AA175" s="30">
        <f t="shared" ca="1" si="246"/>
        <v>0</v>
      </c>
      <c r="AB175" s="30">
        <f t="shared" ca="1" si="246"/>
        <v>0</v>
      </c>
      <c r="AC175" s="30">
        <f t="shared" ca="1" si="246"/>
        <v>0</v>
      </c>
      <c r="AD175" s="30">
        <f t="shared" ca="1" si="246"/>
        <v>0</v>
      </c>
      <c r="AE175" s="30">
        <f t="shared" ca="1" si="246"/>
        <v>180</v>
      </c>
      <c r="AF175" s="30">
        <f t="shared" ca="1" si="246"/>
        <v>720</v>
      </c>
      <c r="AG175" s="30">
        <f t="shared" ca="1" si="246"/>
        <v>1296</v>
      </c>
      <c r="AH175" s="30">
        <f t="shared" ca="1" si="246"/>
        <v>1894.5</v>
      </c>
      <c r="AI175" s="30">
        <f t="shared" ca="1" si="246"/>
        <v>2416.5</v>
      </c>
      <c r="AJ175" s="30">
        <f t="shared" ca="1" si="246"/>
        <v>3174.3</v>
      </c>
      <c r="AK175" s="30">
        <f t="shared" ca="1" si="246"/>
        <v>5154.3</v>
      </c>
      <c r="AL175" s="30">
        <f t="shared" ca="1" si="246"/>
        <v>8487.9</v>
      </c>
      <c r="AM175" s="30">
        <f t="shared" ca="1" si="246"/>
        <v>13273.65</v>
      </c>
      <c r="AN175" s="30">
        <f t="shared" ca="1" si="246"/>
        <v>19336.5</v>
      </c>
      <c r="AO175" s="30">
        <f t="shared" ca="1" si="246"/>
        <v>26152.649999999998</v>
      </c>
      <c r="AP175" s="30">
        <f t="shared" ca="1" si="246"/>
        <v>33416.1</v>
      </c>
      <c r="AQ175" s="30">
        <f t="shared" ca="1" si="246"/>
        <v>40911.75</v>
      </c>
      <c r="AR175" s="30">
        <f t="shared" ca="1" si="246"/>
        <v>48530.25</v>
      </c>
      <c r="AS175" s="30">
        <f t="shared" ca="1" si="246"/>
        <v>56202.75</v>
      </c>
      <c r="AT175" s="30">
        <f t="shared" ca="1" si="246"/>
        <v>63888.75</v>
      </c>
      <c r="AU175" s="30">
        <f t="shared" ca="1" si="246"/>
        <v>71581.5</v>
      </c>
      <c r="AV175" s="30">
        <f t="shared" ca="1" si="246"/>
        <v>79276.5</v>
      </c>
      <c r="AW175" s="30">
        <f t="shared" ca="1" si="246"/>
        <v>86971.5</v>
      </c>
      <c r="AX175" s="30">
        <f t="shared" ca="1" si="246"/>
        <v>94666.5</v>
      </c>
      <c r="AY175" s="30">
        <f t="shared" ca="1" si="246"/>
        <v>102361.5</v>
      </c>
      <c r="AZ175" s="30">
        <f t="shared" ca="1" si="246"/>
        <v>110056.5</v>
      </c>
      <c r="BA175" s="30">
        <f t="shared" ca="1" si="246"/>
        <v>117751.5</v>
      </c>
      <c r="BB175" s="30">
        <f t="shared" ca="1" si="246"/>
        <v>124996.5</v>
      </c>
      <c r="BC175" s="30">
        <f t="shared" ca="1" si="246"/>
        <v>130891.5</v>
      </c>
      <c r="BD175" s="30">
        <f t="shared" ca="1" si="246"/>
        <v>135346.5</v>
      </c>
      <c r="BE175" s="30">
        <f t="shared" ca="1" si="246"/>
        <v>138305.25</v>
      </c>
      <c r="BF175" s="30">
        <f t="shared" ca="1" si="246"/>
        <v>139959</v>
      </c>
      <c r="BG175" s="30">
        <f t="shared" ca="1" si="246"/>
        <v>140843.25</v>
      </c>
      <c r="BH175" s="30">
        <f t="shared" ca="1" si="246"/>
        <v>141277.5</v>
      </c>
      <c r="BI175" s="30">
        <f t="shared" ca="1" si="246"/>
        <v>141477.75</v>
      </c>
      <c r="BJ175" s="30">
        <f t="shared" ca="1" si="246"/>
        <v>141554.25</v>
      </c>
      <c r="BK175" s="30">
        <f t="shared" ca="1" si="246"/>
        <v>141576.75</v>
      </c>
      <c r="BL175" s="30">
        <f t="shared" ca="1" si="246"/>
        <v>141585.75</v>
      </c>
      <c r="BM175" s="30">
        <f t="shared" ca="1" si="246"/>
        <v>141588.00000000003</v>
      </c>
      <c r="BN175" s="30">
        <f t="shared" ca="1" si="246"/>
        <v>141588.00000000003</v>
      </c>
      <c r="BO175" s="30">
        <f t="shared" ca="1" si="246"/>
        <v>141588.00000000003</v>
      </c>
      <c r="BP175" s="30">
        <f t="shared" ca="1" si="246"/>
        <v>141588.00000000003</v>
      </c>
      <c r="BQ175" s="30">
        <f t="shared" ca="1" si="246"/>
        <v>141588.00000000003</v>
      </c>
      <c r="BR175" s="30">
        <f t="shared" ca="1" si="246"/>
        <v>141588.00000000003</v>
      </c>
      <c r="BS175" s="30">
        <f t="shared" ca="1" si="246"/>
        <v>141588.00000000003</v>
      </c>
      <c r="BT175" s="30">
        <f t="shared" ca="1" si="246"/>
        <v>141588.00000000003</v>
      </c>
      <c r="BU175" s="30">
        <f t="shared" ca="1" si="246"/>
        <v>141588.00000000003</v>
      </c>
      <c r="BV175" s="30">
        <f t="shared" si="246"/>
        <v>0</v>
      </c>
      <c r="BW175" s="30">
        <f t="shared" si="246"/>
        <v>0</v>
      </c>
      <c r="BX175" s="30">
        <f t="shared" si="246"/>
        <v>0</v>
      </c>
      <c r="BY175" s="30">
        <f t="shared" si="246"/>
        <v>0</v>
      </c>
      <c r="BZ175" s="30">
        <f t="shared" si="246"/>
        <v>0</v>
      </c>
      <c r="CA175" s="30">
        <f t="shared" si="246"/>
        <v>0</v>
      </c>
      <c r="CB175" s="30">
        <f t="shared" si="246"/>
        <v>0</v>
      </c>
      <c r="CC175" s="30">
        <f t="shared" si="246"/>
        <v>0</v>
      </c>
      <c r="CD175" s="30">
        <f t="shared" si="246"/>
        <v>0</v>
      </c>
      <c r="CE175" s="30">
        <f t="shared" si="246"/>
        <v>0</v>
      </c>
      <c r="CF175" s="30">
        <f t="shared" si="246"/>
        <v>0</v>
      </c>
      <c r="CG175" s="30">
        <f t="shared" si="246"/>
        <v>0</v>
      </c>
      <c r="CH175" s="30">
        <f t="shared" si="246"/>
        <v>0</v>
      </c>
      <c r="CI175" s="30">
        <f t="shared" si="246"/>
        <v>0</v>
      </c>
      <c r="CJ175" s="30">
        <f t="shared" si="246"/>
        <v>0</v>
      </c>
      <c r="CK175" s="30">
        <f t="shared" si="246"/>
        <v>0</v>
      </c>
      <c r="CL175" s="30">
        <f t="shared" ref="CL175:CT175" si="247">CL130/(1+$S175)</f>
        <v>0</v>
      </c>
      <c r="CM175" s="30">
        <f t="shared" si="247"/>
        <v>0</v>
      </c>
      <c r="CN175" s="30">
        <f t="shared" si="247"/>
        <v>0</v>
      </c>
      <c r="CO175" s="30">
        <f t="shared" si="247"/>
        <v>0</v>
      </c>
      <c r="CP175" s="30">
        <f t="shared" si="247"/>
        <v>0</v>
      </c>
      <c r="CQ175" s="30">
        <f t="shared" si="247"/>
        <v>0</v>
      </c>
      <c r="CR175" s="30">
        <f t="shared" si="247"/>
        <v>0</v>
      </c>
      <c r="CS175" s="30">
        <f t="shared" si="247"/>
        <v>0</v>
      </c>
      <c r="CT175" s="30">
        <f t="shared" si="247"/>
        <v>0</v>
      </c>
    </row>
    <row r="176" spans="1:98" s="27" customFormat="1" ht="12" x14ac:dyDescent="0.25">
      <c r="A176" s="26">
        <f>ROW()</f>
        <v>176</v>
      </c>
      <c r="B176" s="97"/>
      <c r="C176" s="142"/>
      <c r="E176" s="24"/>
      <c r="F176" s="66" t="str">
        <f t="shared" si="239"/>
        <v>Вн.пр-во</v>
      </c>
      <c r="G176" s="27" t="str">
        <f>BP!$F$29</f>
        <v>ЭлЭн</v>
      </c>
      <c r="M176" s="27" t="str">
        <f>Lists!$R$8</f>
        <v>руб.</v>
      </c>
      <c r="P176" s="30"/>
      <c r="R176" s="24"/>
      <c r="S176" s="136">
        <f t="shared" si="236"/>
        <v>0.2</v>
      </c>
      <c r="V176" s="85"/>
      <c r="W176" s="29">
        <f ca="1">SUM(INDIRECT(ADDRESS(ROW(),SUMIFS($1:$1,$5:$5,1))):INDIRECT(ADDRESS(ROW(),SUMIFS($1:$1,$5:$5,MAX($5:$5)))))</f>
        <v>2253885.1533333324</v>
      </c>
      <c r="Z176" s="30">
        <f t="shared" ref="Z176:CK176" ca="1" si="248">Z131/(1+$S176)</f>
        <v>0</v>
      </c>
      <c r="AA176" s="30">
        <f t="shared" ca="1" si="248"/>
        <v>0</v>
      </c>
      <c r="AB176" s="30">
        <f t="shared" ca="1" si="248"/>
        <v>0</v>
      </c>
      <c r="AC176" s="30">
        <f t="shared" ca="1" si="248"/>
        <v>0</v>
      </c>
      <c r="AD176" s="30">
        <f t="shared" ca="1" si="248"/>
        <v>0</v>
      </c>
      <c r="AE176" s="30">
        <f t="shared" ca="1" si="248"/>
        <v>107.33333333333333</v>
      </c>
      <c r="AF176" s="30">
        <f t="shared" ca="1" si="248"/>
        <v>429.33333333333331</v>
      </c>
      <c r="AG176" s="30">
        <f t="shared" ca="1" si="248"/>
        <v>772.8</v>
      </c>
      <c r="AH176" s="30">
        <f t="shared" ca="1" si="248"/>
        <v>1129.6833333333334</v>
      </c>
      <c r="AI176" s="30">
        <f t="shared" ca="1" si="248"/>
        <v>1440.95</v>
      </c>
      <c r="AJ176" s="30">
        <f t="shared" ca="1" si="248"/>
        <v>1892.8233333333333</v>
      </c>
      <c r="AK176" s="30">
        <f t="shared" ca="1" si="248"/>
        <v>3073.4900000000002</v>
      </c>
      <c r="AL176" s="30">
        <f t="shared" ca="1" si="248"/>
        <v>5061.3033333333333</v>
      </c>
      <c r="AM176" s="30">
        <f t="shared" ca="1" si="248"/>
        <v>7915.0283333333318</v>
      </c>
      <c r="AN176" s="30">
        <f t="shared" ca="1" si="248"/>
        <v>11530.283333333333</v>
      </c>
      <c r="AO176" s="30">
        <f t="shared" ca="1" si="248"/>
        <v>15594.728333333333</v>
      </c>
      <c r="AP176" s="30">
        <f t="shared" ca="1" si="248"/>
        <v>19925.896666666664</v>
      </c>
      <c r="AQ176" s="30">
        <f t="shared" ca="1" si="248"/>
        <v>24395.524999999998</v>
      </c>
      <c r="AR176" s="30">
        <f t="shared" ca="1" si="248"/>
        <v>28938.408333333333</v>
      </c>
      <c r="AS176" s="30">
        <f t="shared" ca="1" si="248"/>
        <v>33513.491666666661</v>
      </c>
      <c r="AT176" s="30">
        <f t="shared" ca="1" si="248"/>
        <v>38096.625</v>
      </c>
      <c r="AU176" s="30">
        <f t="shared" ca="1" si="248"/>
        <v>42683.783333333333</v>
      </c>
      <c r="AV176" s="30">
        <f t="shared" ca="1" si="248"/>
        <v>47272.283333333333</v>
      </c>
      <c r="AW176" s="30">
        <f t="shared" ca="1" si="248"/>
        <v>51860.783333333333</v>
      </c>
      <c r="AX176" s="30">
        <f t="shared" ca="1" si="248"/>
        <v>56449.283333333333</v>
      </c>
      <c r="AY176" s="30">
        <f t="shared" ca="1" si="248"/>
        <v>61037.783333333333</v>
      </c>
      <c r="AZ176" s="30">
        <f t="shared" ca="1" si="248"/>
        <v>65626.283333333326</v>
      </c>
      <c r="BA176" s="30">
        <f t="shared" ca="1" si="248"/>
        <v>70214.783333333326</v>
      </c>
      <c r="BB176" s="30">
        <f t="shared" ca="1" si="248"/>
        <v>74534.95</v>
      </c>
      <c r="BC176" s="30">
        <f t="shared" ca="1" si="248"/>
        <v>78050.116666666669</v>
      </c>
      <c r="BD176" s="30">
        <f t="shared" ca="1" si="248"/>
        <v>80706.616666666654</v>
      </c>
      <c r="BE176" s="30">
        <f t="shared" ca="1" si="248"/>
        <v>82470.90833333334</v>
      </c>
      <c r="BF176" s="30">
        <f t="shared" ca="1" si="248"/>
        <v>83457.033333333326</v>
      </c>
      <c r="BG176" s="30">
        <f t="shared" ca="1" si="248"/>
        <v>83984.308333333334</v>
      </c>
      <c r="BH176" s="30">
        <f t="shared" ca="1" si="248"/>
        <v>84243.25</v>
      </c>
      <c r="BI176" s="30">
        <f t="shared" ca="1" si="248"/>
        <v>84362.658333333326</v>
      </c>
      <c r="BJ176" s="30">
        <f t="shared" ca="1" si="248"/>
        <v>84408.274999999994</v>
      </c>
      <c r="BK176" s="30">
        <f t="shared" ca="1" si="248"/>
        <v>84421.691666666666</v>
      </c>
      <c r="BL176" s="30">
        <f t="shared" ca="1" si="248"/>
        <v>84427.05833333332</v>
      </c>
      <c r="BM176" s="30">
        <f t="shared" ca="1" si="248"/>
        <v>84428.400000000009</v>
      </c>
      <c r="BN176" s="30">
        <f t="shared" ca="1" si="248"/>
        <v>84428.400000000009</v>
      </c>
      <c r="BO176" s="30">
        <f t="shared" ca="1" si="248"/>
        <v>84428.400000000009</v>
      </c>
      <c r="BP176" s="30">
        <f t="shared" ca="1" si="248"/>
        <v>84428.400000000009</v>
      </c>
      <c r="BQ176" s="30">
        <f t="shared" ca="1" si="248"/>
        <v>84428.400000000009</v>
      </c>
      <c r="BR176" s="30">
        <f t="shared" ca="1" si="248"/>
        <v>84428.400000000009</v>
      </c>
      <c r="BS176" s="30">
        <f t="shared" ca="1" si="248"/>
        <v>84428.400000000009</v>
      </c>
      <c r="BT176" s="30">
        <f t="shared" ca="1" si="248"/>
        <v>84428.400000000009</v>
      </c>
      <c r="BU176" s="30">
        <f t="shared" ca="1" si="248"/>
        <v>84428.400000000009</v>
      </c>
      <c r="BV176" s="30">
        <f t="shared" si="248"/>
        <v>0</v>
      </c>
      <c r="BW176" s="30">
        <f t="shared" si="248"/>
        <v>0</v>
      </c>
      <c r="BX176" s="30">
        <f t="shared" si="248"/>
        <v>0</v>
      </c>
      <c r="BY176" s="30">
        <f t="shared" si="248"/>
        <v>0</v>
      </c>
      <c r="BZ176" s="30">
        <f t="shared" si="248"/>
        <v>0</v>
      </c>
      <c r="CA176" s="30">
        <f t="shared" si="248"/>
        <v>0</v>
      </c>
      <c r="CB176" s="30">
        <f t="shared" si="248"/>
        <v>0</v>
      </c>
      <c r="CC176" s="30">
        <f t="shared" si="248"/>
        <v>0</v>
      </c>
      <c r="CD176" s="30">
        <f t="shared" si="248"/>
        <v>0</v>
      </c>
      <c r="CE176" s="30">
        <f t="shared" si="248"/>
        <v>0</v>
      </c>
      <c r="CF176" s="30">
        <f t="shared" si="248"/>
        <v>0</v>
      </c>
      <c r="CG176" s="30">
        <f t="shared" si="248"/>
        <v>0</v>
      </c>
      <c r="CH176" s="30">
        <f t="shared" si="248"/>
        <v>0</v>
      </c>
      <c r="CI176" s="30">
        <f t="shared" si="248"/>
        <v>0</v>
      </c>
      <c r="CJ176" s="30">
        <f t="shared" si="248"/>
        <v>0</v>
      </c>
      <c r="CK176" s="30">
        <f t="shared" si="248"/>
        <v>0</v>
      </c>
      <c r="CL176" s="30">
        <f t="shared" ref="CL176:CT176" si="249">CL131/(1+$S176)</f>
        <v>0</v>
      </c>
      <c r="CM176" s="30">
        <f t="shared" si="249"/>
        <v>0</v>
      </c>
      <c r="CN176" s="30">
        <f t="shared" si="249"/>
        <v>0</v>
      </c>
      <c r="CO176" s="30">
        <f t="shared" si="249"/>
        <v>0</v>
      </c>
      <c r="CP176" s="30">
        <f t="shared" si="249"/>
        <v>0</v>
      </c>
      <c r="CQ176" s="30">
        <f t="shared" si="249"/>
        <v>0</v>
      </c>
      <c r="CR176" s="30">
        <f t="shared" si="249"/>
        <v>0</v>
      </c>
      <c r="CS176" s="30">
        <f t="shared" si="249"/>
        <v>0</v>
      </c>
      <c r="CT176" s="30">
        <f t="shared" si="249"/>
        <v>0</v>
      </c>
    </row>
    <row r="177" spans="1:98" s="2" customFormat="1" ht="12" x14ac:dyDescent="0.25">
      <c r="A177" s="11">
        <f>ROW()</f>
        <v>177</v>
      </c>
      <c r="B177" s="98"/>
      <c r="C177" s="142"/>
      <c r="E177" s="23" t="str">
        <f>Lists!$N$9</f>
        <v>пустая строка</v>
      </c>
      <c r="P177" s="3"/>
      <c r="R177" s="23"/>
      <c r="S177" s="3"/>
      <c r="V177" s="74"/>
      <c r="W177" s="5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</row>
    <row r="178" spans="1:98" s="13" customFormat="1" x14ac:dyDescent="0.3">
      <c r="A178" s="12">
        <f>ROW()</f>
        <v>178</v>
      </c>
      <c r="B178" s="101"/>
      <c r="C178" s="142"/>
      <c r="E178" s="92"/>
      <c r="F178" s="13" t="str">
        <f>BP!$F$139</f>
        <v>Поступление в пр-во ГП</v>
      </c>
      <c r="M178" s="4" t="str">
        <f>Lists!$R$8</f>
        <v>руб.</v>
      </c>
      <c r="P178" s="10"/>
      <c r="R178" s="92"/>
      <c r="S178" s="10"/>
      <c r="V178" s="80">
        <f ca="1">W178-SUM(W179:W188)</f>
        <v>0</v>
      </c>
      <c r="W178" s="10">
        <f ca="1">SUM(INDIRECT(ADDRESS(ROW(),SUMIFS($1:$1,$5:$5,1))):INDIRECT(ADDRESS(ROW(),SUMIFS($1:$1,$5:$5,MAX($5:$5)))))</f>
        <v>384694206.43333334</v>
      </c>
      <c r="Z178" s="10">
        <f ca="1">IF(Z$5="",0,SUM(Z179:Z188))</f>
        <v>0</v>
      </c>
      <c r="AA178" s="10">
        <f t="shared" ref="AA178:CL178" ca="1" si="250">IF(AA$5="",0,SUM(AA179:AA188))</f>
        <v>0</v>
      </c>
      <c r="AB178" s="10">
        <f t="shared" ca="1" si="250"/>
        <v>0</v>
      </c>
      <c r="AC178" s="10">
        <f t="shared" ca="1" si="250"/>
        <v>0</v>
      </c>
      <c r="AD178" s="10">
        <f t="shared" ca="1" si="250"/>
        <v>0</v>
      </c>
      <c r="AE178" s="10">
        <f t="shared" ca="1" si="250"/>
        <v>0</v>
      </c>
      <c r="AF178" s="10">
        <f t="shared" ca="1" si="250"/>
        <v>0</v>
      </c>
      <c r="AG178" s="10">
        <f t="shared" ca="1" si="250"/>
        <v>19803.333333333332</v>
      </c>
      <c r="AH178" s="10">
        <f t="shared" ca="1" si="250"/>
        <v>79213.333333333328</v>
      </c>
      <c r="AI178" s="10">
        <f t="shared" ca="1" si="250"/>
        <v>142584</v>
      </c>
      <c r="AJ178" s="10">
        <f t="shared" ca="1" si="250"/>
        <v>208430.08333333334</v>
      </c>
      <c r="AK178" s="10">
        <f t="shared" ca="1" si="250"/>
        <v>265859.75</v>
      </c>
      <c r="AL178" s="10">
        <f t="shared" ca="1" si="250"/>
        <v>349231.78333333338</v>
      </c>
      <c r="AM178" s="10">
        <f t="shared" ca="1" si="250"/>
        <v>567068.44999999995</v>
      </c>
      <c r="AN178" s="10">
        <f t="shared" ca="1" si="250"/>
        <v>933826.18333333335</v>
      </c>
      <c r="AO178" s="10">
        <f t="shared" ca="1" si="250"/>
        <v>1460347.3083333333</v>
      </c>
      <c r="AP178" s="10">
        <f t="shared" ca="1" si="250"/>
        <v>2127373.0833333335</v>
      </c>
      <c r="AQ178" s="10">
        <f t="shared" ca="1" si="250"/>
        <v>2877275.8083333331</v>
      </c>
      <c r="AR178" s="10">
        <f t="shared" ca="1" si="250"/>
        <v>3676389.8166666669</v>
      </c>
      <c r="AS178" s="10">
        <f t="shared" ca="1" si="250"/>
        <v>4501050.125</v>
      </c>
      <c r="AT178" s="10">
        <f t="shared" ca="1" si="250"/>
        <v>5339226.208333333</v>
      </c>
      <c r="AU178" s="10">
        <f t="shared" ca="1" si="250"/>
        <v>6183343.291666667</v>
      </c>
      <c r="AV178" s="10">
        <f t="shared" ca="1" si="250"/>
        <v>7028945.625</v>
      </c>
      <c r="AW178" s="10">
        <f t="shared" ca="1" si="250"/>
        <v>7875290.583333333</v>
      </c>
      <c r="AX178" s="10">
        <f t="shared" ca="1" si="250"/>
        <v>8721883.083333334</v>
      </c>
      <c r="AY178" s="10">
        <f t="shared" ca="1" si="250"/>
        <v>9568475.583333334</v>
      </c>
      <c r="AZ178" s="10">
        <f t="shared" ca="1" si="250"/>
        <v>10415068.083333334</v>
      </c>
      <c r="BA178" s="10">
        <f t="shared" ca="1" si="250"/>
        <v>11261660.583333334</v>
      </c>
      <c r="BB178" s="10">
        <f t="shared" ca="1" si="250"/>
        <v>12108253.083333334</v>
      </c>
      <c r="BC178" s="10">
        <f t="shared" ca="1" si="250"/>
        <v>12954845.583333334</v>
      </c>
      <c r="BD178" s="10">
        <f t="shared" ca="1" si="250"/>
        <v>13751929.75</v>
      </c>
      <c r="BE178" s="10">
        <f t="shared" ca="1" si="250"/>
        <v>14400488.916666666</v>
      </c>
      <c r="BF178" s="10">
        <f t="shared" ca="1" si="250"/>
        <v>14890621.416666666</v>
      </c>
      <c r="BG178" s="10">
        <f t="shared" ca="1" si="250"/>
        <v>15216138.708333334</v>
      </c>
      <c r="BH178" s="10">
        <f t="shared" ca="1" si="250"/>
        <v>15398081.833333334</v>
      </c>
      <c r="BI178" s="10">
        <f t="shared" ca="1" si="250"/>
        <v>15495365.708333334</v>
      </c>
      <c r="BJ178" s="10">
        <f t="shared" ca="1" si="250"/>
        <v>15543141.25</v>
      </c>
      <c r="BK178" s="10">
        <f t="shared" ca="1" si="250"/>
        <v>15565172.458333334</v>
      </c>
      <c r="BL178" s="10">
        <f t="shared" ca="1" si="250"/>
        <v>15573588.875</v>
      </c>
      <c r="BM178" s="10">
        <f t="shared" ca="1" si="250"/>
        <v>15576064.291666666</v>
      </c>
      <c r="BN178" s="10">
        <f t="shared" ca="1" si="250"/>
        <v>15577054.458333334</v>
      </c>
      <c r="BO178" s="10">
        <f t="shared" ca="1" si="250"/>
        <v>15577302.000000002</v>
      </c>
      <c r="BP178" s="10">
        <f t="shared" ca="1" si="250"/>
        <v>15577302.000000002</v>
      </c>
      <c r="BQ178" s="10">
        <f t="shared" ca="1" si="250"/>
        <v>15577302.000000002</v>
      </c>
      <c r="BR178" s="10">
        <f t="shared" ca="1" si="250"/>
        <v>15577302.000000002</v>
      </c>
      <c r="BS178" s="10">
        <f t="shared" ca="1" si="250"/>
        <v>15577302.000000002</v>
      </c>
      <c r="BT178" s="10">
        <f t="shared" ca="1" si="250"/>
        <v>15577302.000000002</v>
      </c>
      <c r="BU178" s="10">
        <f t="shared" ca="1" si="250"/>
        <v>15577302.000000002</v>
      </c>
      <c r="BV178" s="10">
        <f t="shared" si="250"/>
        <v>0</v>
      </c>
      <c r="BW178" s="10">
        <f t="shared" si="250"/>
        <v>0</v>
      </c>
      <c r="BX178" s="10">
        <f t="shared" si="250"/>
        <v>0</v>
      </c>
      <c r="BY178" s="10">
        <f t="shared" si="250"/>
        <v>0</v>
      </c>
      <c r="BZ178" s="10">
        <f t="shared" si="250"/>
        <v>0</v>
      </c>
      <c r="CA178" s="10">
        <f t="shared" si="250"/>
        <v>0</v>
      </c>
      <c r="CB178" s="10">
        <f t="shared" si="250"/>
        <v>0</v>
      </c>
      <c r="CC178" s="10">
        <f t="shared" si="250"/>
        <v>0</v>
      </c>
      <c r="CD178" s="10">
        <f t="shared" si="250"/>
        <v>0</v>
      </c>
      <c r="CE178" s="10">
        <f t="shared" si="250"/>
        <v>0</v>
      </c>
      <c r="CF178" s="10">
        <f t="shared" si="250"/>
        <v>0</v>
      </c>
      <c r="CG178" s="10">
        <f t="shared" si="250"/>
        <v>0</v>
      </c>
      <c r="CH178" s="10">
        <f t="shared" si="250"/>
        <v>0</v>
      </c>
      <c r="CI178" s="10">
        <f t="shared" si="250"/>
        <v>0</v>
      </c>
      <c r="CJ178" s="10">
        <f t="shared" si="250"/>
        <v>0</v>
      </c>
      <c r="CK178" s="10">
        <f t="shared" si="250"/>
        <v>0</v>
      </c>
      <c r="CL178" s="10">
        <f t="shared" si="250"/>
        <v>0</v>
      </c>
      <c r="CM178" s="10">
        <f t="shared" ref="CM178:CT178" si="251">IF(CM$5="",0,SUM(CM179:CM188))</f>
        <v>0</v>
      </c>
      <c r="CN178" s="10">
        <f t="shared" si="251"/>
        <v>0</v>
      </c>
      <c r="CO178" s="10">
        <f t="shared" si="251"/>
        <v>0</v>
      </c>
      <c r="CP178" s="10">
        <f t="shared" si="251"/>
        <v>0</v>
      </c>
      <c r="CQ178" s="10">
        <f t="shared" si="251"/>
        <v>0</v>
      </c>
      <c r="CR178" s="10">
        <f t="shared" si="251"/>
        <v>0</v>
      </c>
      <c r="CS178" s="10">
        <f t="shared" si="251"/>
        <v>0</v>
      </c>
      <c r="CT178" s="10">
        <f t="shared" si="251"/>
        <v>0</v>
      </c>
    </row>
    <row r="179" spans="1:98" s="27" customFormat="1" ht="12" x14ac:dyDescent="0.25">
      <c r="A179" s="26">
        <f>ROW()</f>
        <v>179</v>
      </c>
      <c r="B179" s="97"/>
      <c r="C179" s="142"/>
      <c r="E179" s="24"/>
      <c r="F179" s="66" t="str">
        <f>$F$178</f>
        <v>Поступление в пр-во ГП</v>
      </c>
      <c r="G179" s="27" t="str">
        <f>BP!$F$21</f>
        <v>Основа</v>
      </c>
      <c r="M179" s="27" t="str">
        <f>Lists!$R$8</f>
        <v>руб.</v>
      </c>
      <c r="P179" s="30"/>
      <c r="R179" s="24"/>
      <c r="S179" s="136">
        <f t="shared" ref="S179:S187" si="252">SUMIFS($S$243:$S$252,$G$243:$G$252,$G179)</f>
        <v>0.2</v>
      </c>
      <c r="V179" s="85"/>
      <c r="W179" s="29">
        <f ca="1">SUM(INDIRECT(ADDRESS(ROW(),SUMIFS($1:$1,$5:$5,1))):INDIRECT(ADDRESS(ROW(),SUMIFS($1:$1,$5:$5,MAX($5:$5)))))</f>
        <v>67990055</v>
      </c>
      <c r="Z179" s="30">
        <f t="shared" ref="Z179:CK179" ca="1" si="253">Z134/(1+$S179)</f>
        <v>0</v>
      </c>
      <c r="AA179" s="30">
        <f t="shared" ca="1" si="253"/>
        <v>0</v>
      </c>
      <c r="AB179" s="30">
        <f t="shared" ca="1" si="253"/>
        <v>0</v>
      </c>
      <c r="AC179" s="30">
        <f t="shared" ca="1" si="253"/>
        <v>0</v>
      </c>
      <c r="AD179" s="30">
        <f t="shared" ca="1" si="253"/>
        <v>0</v>
      </c>
      <c r="AE179" s="30">
        <f t="shared" ca="1" si="253"/>
        <v>0</v>
      </c>
      <c r="AF179" s="30">
        <f t="shared" ca="1" si="253"/>
        <v>0</v>
      </c>
      <c r="AG179" s="30">
        <f t="shared" ca="1" si="253"/>
        <v>3500</v>
      </c>
      <c r="AH179" s="30">
        <f t="shared" ca="1" si="253"/>
        <v>14000</v>
      </c>
      <c r="AI179" s="30">
        <f t="shared" ca="1" si="253"/>
        <v>25200</v>
      </c>
      <c r="AJ179" s="30">
        <f t="shared" ca="1" si="253"/>
        <v>36837.5</v>
      </c>
      <c r="AK179" s="30">
        <f t="shared" ca="1" si="253"/>
        <v>46987.5</v>
      </c>
      <c r="AL179" s="30">
        <f t="shared" ca="1" si="253"/>
        <v>61722.500000000015</v>
      </c>
      <c r="AM179" s="30">
        <f t="shared" ca="1" si="253"/>
        <v>100222.50000000001</v>
      </c>
      <c r="AN179" s="30">
        <f t="shared" ca="1" si="253"/>
        <v>165042.5</v>
      </c>
      <c r="AO179" s="30">
        <f t="shared" ca="1" si="253"/>
        <v>258098.75</v>
      </c>
      <c r="AP179" s="30">
        <f t="shared" ca="1" si="253"/>
        <v>375987.5</v>
      </c>
      <c r="AQ179" s="30">
        <f t="shared" ca="1" si="253"/>
        <v>508523.75</v>
      </c>
      <c r="AR179" s="30">
        <f t="shared" ca="1" si="253"/>
        <v>649757.5</v>
      </c>
      <c r="AS179" s="30">
        <f t="shared" ca="1" si="253"/>
        <v>795506.25</v>
      </c>
      <c r="AT179" s="30">
        <f t="shared" ca="1" si="253"/>
        <v>943643.75</v>
      </c>
      <c r="AU179" s="30">
        <f t="shared" ca="1" si="253"/>
        <v>1092831.25</v>
      </c>
      <c r="AV179" s="30">
        <f t="shared" ca="1" si="253"/>
        <v>1242281.25</v>
      </c>
      <c r="AW179" s="30">
        <f t="shared" ca="1" si="253"/>
        <v>1391862.5</v>
      </c>
      <c r="AX179" s="30">
        <f t="shared" ca="1" si="253"/>
        <v>1541487.5</v>
      </c>
      <c r="AY179" s="30">
        <f t="shared" ca="1" si="253"/>
        <v>1691112.5</v>
      </c>
      <c r="AZ179" s="30">
        <f t="shared" ca="1" si="253"/>
        <v>1840737.5</v>
      </c>
      <c r="BA179" s="30">
        <f t="shared" ca="1" si="253"/>
        <v>1990362.5</v>
      </c>
      <c r="BB179" s="30">
        <f t="shared" ca="1" si="253"/>
        <v>2139987.5</v>
      </c>
      <c r="BC179" s="30">
        <f t="shared" ca="1" si="253"/>
        <v>2289612.5</v>
      </c>
      <c r="BD179" s="30">
        <f t="shared" ca="1" si="253"/>
        <v>2430487.5</v>
      </c>
      <c r="BE179" s="30">
        <f t="shared" ca="1" si="253"/>
        <v>2545112.5</v>
      </c>
      <c r="BF179" s="30">
        <f t="shared" ca="1" si="253"/>
        <v>2631737.5</v>
      </c>
      <c r="BG179" s="30">
        <f t="shared" ca="1" si="253"/>
        <v>2689268.75</v>
      </c>
      <c r="BH179" s="30">
        <f t="shared" ca="1" si="253"/>
        <v>2721425</v>
      </c>
      <c r="BI179" s="30">
        <f t="shared" ca="1" si="253"/>
        <v>2738618.75</v>
      </c>
      <c r="BJ179" s="30">
        <f t="shared" ca="1" si="253"/>
        <v>2747062.5</v>
      </c>
      <c r="BK179" s="30">
        <f t="shared" ca="1" si="253"/>
        <v>2750956.25</v>
      </c>
      <c r="BL179" s="30">
        <f t="shared" ca="1" si="253"/>
        <v>2752443.75</v>
      </c>
      <c r="BM179" s="30">
        <f t="shared" ca="1" si="253"/>
        <v>2752881.25</v>
      </c>
      <c r="BN179" s="30">
        <f t="shared" ca="1" si="253"/>
        <v>2753056.25</v>
      </c>
      <c r="BO179" s="30">
        <f t="shared" ca="1" si="253"/>
        <v>2753100.0000000005</v>
      </c>
      <c r="BP179" s="30">
        <f t="shared" ca="1" si="253"/>
        <v>2753100.0000000005</v>
      </c>
      <c r="BQ179" s="30">
        <f t="shared" ca="1" si="253"/>
        <v>2753100.0000000005</v>
      </c>
      <c r="BR179" s="30">
        <f t="shared" ca="1" si="253"/>
        <v>2753100.0000000005</v>
      </c>
      <c r="BS179" s="30">
        <f t="shared" ca="1" si="253"/>
        <v>2753100.0000000005</v>
      </c>
      <c r="BT179" s="30">
        <f t="shared" ca="1" si="253"/>
        <v>2753100.0000000005</v>
      </c>
      <c r="BU179" s="30">
        <f t="shared" ca="1" si="253"/>
        <v>2753100.0000000005</v>
      </c>
      <c r="BV179" s="30">
        <f t="shared" si="253"/>
        <v>0</v>
      </c>
      <c r="BW179" s="30">
        <f t="shared" si="253"/>
        <v>0</v>
      </c>
      <c r="BX179" s="30">
        <f t="shared" si="253"/>
        <v>0</v>
      </c>
      <c r="BY179" s="30">
        <f t="shared" si="253"/>
        <v>0</v>
      </c>
      <c r="BZ179" s="30">
        <f t="shared" si="253"/>
        <v>0</v>
      </c>
      <c r="CA179" s="30">
        <f t="shared" si="253"/>
        <v>0</v>
      </c>
      <c r="CB179" s="30">
        <f t="shared" si="253"/>
        <v>0</v>
      </c>
      <c r="CC179" s="30">
        <f t="shared" si="253"/>
        <v>0</v>
      </c>
      <c r="CD179" s="30">
        <f t="shared" si="253"/>
        <v>0</v>
      </c>
      <c r="CE179" s="30">
        <f t="shared" si="253"/>
        <v>0</v>
      </c>
      <c r="CF179" s="30">
        <f t="shared" si="253"/>
        <v>0</v>
      </c>
      <c r="CG179" s="30">
        <f t="shared" si="253"/>
        <v>0</v>
      </c>
      <c r="CH179" s="30">
        <f t="shared" si="253"/>
        <v>0</v>
      </c>
      <c r="CI179" s="30">
        <f t="shared" si="253"/>
        <v>0</v>
      </c>
      <c r="CJ179" s="30">
        <f t="shared" si="253"/>
        <v>0</v>
      </c>
      <c r="CK179" s="30">
        <f t="shared" si="253"/>
        <v>0</v>
      </c>
      <c r="CL179" s="30">
        <f t="shared" ref="CL179:CT179" si="254">CL134/(1+$S179)</f>
        <v>0</v>
      </c>
      <c r="CM179" s="30">
        <f t="shared" si="254"/>
        <v>0</v>
      </c>
      <c r="CN179" s="30">
        <f t="shared" si="254"/>
        <v>0</v>
      </c>
      <c r="CO179" s="30">
        <f t="shared" si="254"/>
        <v>0</v>
      </c>
      <c r="CP179" s="30">
        <f t="shared" si="254"/>
        <v>0</v>
      </c>
      <c r="CQ179" s="30">
        <f t="shared" si="254"/>
        <v>0</v>
      </c>
      <c r="CR179" s="30">
        <f t="shared" si="254"/>
        <v>0</v>
      </c>
      <c r="CS179" s="30">
        <f t="shared" si="254"/>
        <v>0</v>
      </c>
      <c r="CT179" s="30">
        <f t="shared" si="254"/>
        <v>0</v>
      </c>
    </row>
    <row r="180" spans="1:98" s="27" customFormat="1" ht="12" x14ac:dyDescent="0.25">
      <c r="A180" s="26">
        <f>ROW()</f>
        <v>180</v>
      </c>
      <c r="B180" s="97"/>
      <c r="C180" s="142"/>
      <c r="E180" s="24"/>
      <c r="F180" s="66" t="str">
        <f t="shared" ref="F180:F187" si="255">$F$178</f>
        <v>Поступление в пр-во ГП</v>
      </c>
      <c r="G180" s="27" t="str">
        <f>BP!$F$22</f>
        <v>Сырье</v>
      </c>
      <c r="H180" s="67"/>
      <c r="I180" s="67"/>
      <c r="J180" s="67"/>
      <c r="K180" s="67"/>
      <c r="L180" s="67"/>
      <c r="M180" s="27" t="str">
        <f>Lists!$R$8</f>
        <v>руб.</v>
      </c>
      <c r="P180" s="30"/>
      <c r="R180" s="24"/>
      <c r="S180" s="136">
        <f t="shared" si="252"/>
        <v>0.2</v>
      </c>
      <c r="V180" s="85"/>
      <c r="W180" s="29">
        <f ca="1">SUM(INDIRECT(ADDRESS(ROW(),SUMIFS($1:$1,$5:$5,1))):INDIRECT(ADDRESS(ROW(),SUMIFS($1:$1,$5:$5,MAX($5:$5)))))</f>
        <v>7770292</v>
      </c>
      <c r="Z180" s="30">
        <f t="shared" ref="Z180:CK180" ca="1" si="256">Z135/(1+$S180)</f>
        <v>0</v>
      </c>
      <c r="AA180" s="30">
        <f t="shared" ca="1" si="256"/>
        <v>0</v>
      </c>
      <c r="AB180" s="30">
        <f t="shared" ca="1" si="256"/>
        <v>0</v>
      </c>
      <c r="AC180" s="30">
        <f t="shared" ca="1" si="256"/>
        <v>0</v>
      </c>
      <c r="AD180" s="30">
        <f t="shared" ca="1" si="256"/>
        <v>0</v>
      </c>
      <c r="AE180" s="30">
        <f t="shared" ca="1" si="256"/>
        <v>0</v>
      </c>
      <c r="AF180" s="30">
        <f t="shared" ca="1" si="256"/>
        <v>0</v>
      </c>
      <c r="AG180" s="30">
        <f t="shared" ca="1" si="256"/>
        <v>400</v>
      </c>
      <c r="AH180" s="30">
        <f t="shared" ca="1" si="256"/>
        <v>1600</v>
      </c>
      <c r="AI180" s="30">
        <f t="shared" ca="1" si="256"/>
        <v>2880</v>
      </c>
      <c r="AJ180" s="30">
        <f t="shared" ca="1" si="256"/>
        <v>4210</v>
      </c>
      <c r="AK180" s="30">
        <f t="shared" ca="1" si="256"/>
        <v>5370</v>
      </c>
      <c r="AL180" s="30">
        <f t="shared" ca="1" si="256"/>
        <v>7054.0000000000009</v>
      </c>
      <c r="AM180" s="30">
        <f t="shared" ca="1" si="256"/>
        <v>11454.000000000002</v>
      </c>
      <c r="AN180" s="30">
        <f t="shared" ca="1" si="256"/>
        <v>18862.000000000004</v>
      </c>
      <c r="AO180" s="30">
        <f t="shared" ca="1" si="256"/>
        <v>29496.999999999996</v>
      </c>
      <c r="AP180" s="30">
        <f t="shared" ca="1" si="256"/>
        <v>42970</v>
      </c>
      <c r="AQ180" s="30">
        <f t="shared" ca="1" si="256"/>
        <v>58117</v>
      </c>
      <c r="AR180" s="30">
        <f t="shared" ca="1" si="256"/>
        <v>74258.000000000015</v>
      </c>
      <c r="AS180" s="30">
        <f t="shared" ca="1" si="256"/>
        <v>90915</v>
      </c>
      <c r="AT180" s="30">
        <f t="shared" ca="1" si="256"/>
        <v>107845</v>
      </c>
      <c r="AU180" s="30">
        <f t="shared" ca="1" si="256"/>
        <v>124895</v>
      </c>
      <c r="AV180" s="30">
        <f t="shared" ca="1" si="256"/>
        <v>141975</v>
      </c>
      <c r="AW180" s="30">
        <f t="shared" ca="1" si="256"/>
        <v>159070</v>
      </c>
      <c r="AX180" s="30">
        <f t="shared" ca="1" si="256"/>
        <v>176170</v>
      </c>
      <c r="AY180" s="30">
        <f t="shared" ca="1" si="256"/>
        <v>193270</v>
      </c>
      <c r="AZ180" s="30">
        <f t="shared" ca="1" si="256"/>
        <v>210370</v>
      </c>
      <c r="BA180" s="30">
        <f t="shared" ca="1" si="256"/>
        <v>227470</v>
      </c>
      <c r="BB180" s="30">
        <f t="shared" ca="1" si="256"/>
        <v>244570</v>
      </c>
      <c r="BC180" s="30">
        <f t="shared" ca="1" si="256"/>
        <v>261670</v>
      </c>
      <c r="BD180" s="30">
        <f t="shared" ca="1" si="256"/>
        <v>277770</v>
      </c>
      <c r="BE180" s="30">
        <f t="shared" ca="1" si="256"/>
        <v>290870</v>
      </c>
      <c r="BF180" s="30">
        <f t="shared" ca="1" si="256"/>
        <v>300770</v>
      </c>
      <c r="BG180" s="30">
        <f t="shared" ca="1" si="256"/>
        <v>307345</v>
      </c>
      <c r="BH180" s="30">
        <f t="shared" ca="1" si="256"/>
        <v>311020</v>
      </c>
      <c r="BI180" s="30">
        <f t="shared" ca="1" si="256"/>
        <v>312985</v>
      </c>
      <c r="BJ180" s="30">
        <f t="shared" ca="1" si="256"/>
        <v>313950</v>
      </c>
      <c r="BK180" s="30">
        <f t="shared" ca="1" si="256"/>
        <v>314395</v>
      </c>
      <c r="BL180" s="30">
        <f t="shared" ca="1" si="256"/>
        <v>314565</v>
      </c>
      <c r="BM180" s="30">
        <f t="shared" ca="1" si="256"/>
        <v>314615</v>
      </c>
      <c r="BN180" s="30">
        <f t="shared" ca="1" si="256"/>
        <v>314635</v>
      </c>
      <c r="BO180" s="30">
        <f t="shared" ca="1" si="256"/>
        <v>314640.00000000006</v>
      </c>
      <c r="BP180" s="30">
        <f t="shared" ca="1" si="256"/>
        <v>314640.00000000006</v>
      </c>
      <c r="BQ180" s="30">
        <f t="shared" ca="1" si="256"/>
        <v>314640.00000000006</v>
      </c>
      <c r="BR180" s="30">
        <f t="shared" ca="1" si="256"/>
        <v>314640.00000000006</v>
      </c>
      <c r="BS180" s="30">
        <f t="shared" ca="1" si="256"/>
        <v>314640.00000000006</v>
      </c>
      <c r="BT180" s="30">
        <f t="shared" ca="1" si="256"/>
        <v>314640.00000000006</v>
      </c>
      <c r="BU180" s="30">
        <f t="shared" ca="1" si="256"/>
        <v>314640.00000000006</v>
      </c>
      <c r="BV180" s="30">
        <f t="shared" si="256"/>
        <v>0</v>
      </c>
      <c r="BW180" s="30">
        <f t="shared" si="256"/>
        <v>0</v>
      </c>
      <c r="BX180" s="30">
        <f t="shared" si="256"/>
        <v>0</v>
      </c>
      <c r="BY180" s="30">
        <f t="shared" si="256"/>
        <v>0</v>
      </c>
      <c r="BZ180" s="30">
        <f t="shared" si="256"/>
        <v>0</v>
      </c>
      <c r="CA180" s="30">
        <f t="shared" si="256"/>
        <v>0</v>
      </c>
      <c r="CB180" s="30">
        <f t="shared" si="256"/>
        <v>0</v>
      </c>
      <c r="CC180" s="30">
        <f t="shared" si="256"/>
        <v>0</v>
      </c>
      <c r="CD180" s="30">
        <f t="shared" si="256"/>
        <v>0</v>
      </c>
      <c r="CE180" s="30">
        <f t="shared" si="256"/>
        <v>0</v>
      </c>
      <c r="CF180" s="30">
        <f t="shared" si="256"/>
        <v>0</v>
      </c>
      <c r="CG180" s="30">
        <f t="shared" si="256"/>
        <v>0</v>
      </c>
      <c r="CH180" s="30">
        <f t="shared" si="256"/>
        <v>0</v>
      </c>
      <c r="CI180" s="30">
        <f t="shared" si="256"/>
        <v>0</v>
      </c>
      <c r="CJ180" s="30">
        <f t="shared" si="256"/>
        <v>0</v>
      </c>
      <c r="CK180" s="30">
        <f t="shared" si="256"/>
        <v>0</v>
      </c>
      <c r="CL180" s="30">
        <f t="shared" ref="CL180:CT180" si="257">CL135/(1+$S180)</f>
        <v>0</v>
      </c>
      <c r="CM180" s="30">
        <f t="shared" si="257"/>
        <v>0</v>
      </c>
      <c r="CN180" s="30">
        <f t="shared" si="257"/>
        <v>0</v>
      </c>
      <c r="CO180" s="30">
        <f t="shared" si="257"/>
        <v>0</v>
      </c>
      <c r="CP180" s="30">
        <f t="shared" si="257"/>
        <v>0</v>
      </c>
      <c r="CQ180" s="30">
        <f t="shared" si="257"/>
        <v>0</v>
      </c>
      <c r="CR180" s="30">
        <f t="shared" si="257"/>
        <v>0</v>
      </c>
      <c r="CS180" s="30">
        <f t="shared" si="257"/>
        <v>0</v>
      </c>
      <c r="CT180" s="30">
        <f t="shared" si="257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 t="shared" si="255"/>
        <v>Поступление в пр-во ГП</v>
      </c>
      <c r="G181" s="27" t="str">
        <f>BP!$F$23</f>
        <v>Материал</v>
      </c>
      <c r="M181" s="27" t="str">
        <f>Lists!$R$8</f>
        <v>руб.</v>
      </c>
      <c r="P181" s="30"/>
      <c r="R181" s="24"/>
      <c r="S181" s="136">
        <f t="shared" si="252"/>
        <v>0.2</v>
      </c>
      <c r="V181" s="85"/>
      <c r="W181" s="29">
        <f ca="1">SUM(INDIRECT(ADDRESS(ROW(),SUMIFS($1:$1,$5:$5,1))):INDIRECT(ADDRESS(ROW(),SUMIFS($1:$1,$5:$5,MAX($5:$5)))))</f>
        <v>9065340.6666666679</v>
      </c>
      <c r="Z181" s="30">
        <f t="shared" ref="Z181:CK181" ca="1" si="258">Z136/(1+$S181)</f>
        <v>0</v>
      </c>
      <c r="AA181" s="30">
        <f t="shared" ca="1" si="258"/>
        <v>0</v>
      </c>
      <c r="AB181" s="30">
        <f t="shared" ca="1" si="258"/>
        <v>0</v>
      </c>
      <c r="AC181" s="30">
        <f t="shared" ca="1" si="258"/>
        <v>0</v>
      </c>
      <c r="AD181" s="30">
        <f t="shared" ca="1" si="258"/>
        <v>0</v>
      </c>
      <c r="AE181" s="30">
        <f t="shared" ca="1" si="258"/>
        <v>0</v>
      </c>
      <c r="AF181" s="30">
        <f t="shared" ca="1" si="258"/>
        <v>0</v>
      </c>
      <c r="AG181" s="30">
        <f t="shared" ca="1" si="258"/>
        <v>466.66666666666669</v>
      </c>
      <c r="AH181" s="30">
        <f t="shared" ca="1" si="258"/>
        <v>1866.6666666666667</v>
      </c>
      <c r="AI181" s="30">
        <f t="shared" ca="1" si="258"/>
        <v>3360</v>
      </c>
      <c r="AJ181" s="30">
        <f t="shared" ca="1" si="258"/>
        <v>4911.666666666667</v>
      </c>
      <c r="AK181" s="30">
        <f t="shared" ca="1" si="258"/>
        <v>6265</v>
      </c>
      <c r="AL181" s="30">
        <f t="shared" ca="1" si="258"/>
        <v>8229.6666666666697</v>
      </c>
      <c r="AM181" s="30">
        <f t="shared" ca="1" si="258"/>
        <v>13363.000000000002</v>
      </c>
      <c r="AN181" s="30">
        <f t="shared" ca="1" si="258"/>
        <v>22005.666666666668</v>
      </c>
      <c r="AO181" s="30">
        <f t="shared" ca="1" si="258"/>
        <v>34413.166666666664</v>
      </c>
      <c r="AP181" s="30">
        <f t="shared" ca="1" si="258"/>
        <v>50131.666666666672</v>
      </c>
      <c r="AQ181" s="30">
        <f t="shared" ca="1" si="258"/>
        <v>67803.166666666672</v>
      </c>
      <c r="AR181" s="30">
        <f t="shared" ca="1" si="258"/>
        <v>86634.333333333328</v>
      </c>
      <c r="AS181" s="30">
        <f t="shared" ca="1" si="258"/>
        <v>106067.5</v>
      </c>
      <c r="AT181" s="30">
        <f t="shared" ca="1" si="258"/>
        <v>125819.16666666667</v>
      </c>
      <c r="AU181" s="30">
        <f t="shared" ca="1" si="258"/>
        <v>145710.83333333334</v>
      </c>
      <c r="AV181" s="30">
        <f t="shared" ca="1" si="258"/>
        <v>165637.5</v>
      </c>
      <c r="AW181" s="30">
        <f t="shared" ca="1" si="258"/>
        <v>185581.66666666669</v>
      </c>
      <c r="AX181" s="30">
        <f t="shared" ca="1" si="258"/>
        <v>205531.66666666669</v>
      </c>
      <c r="AY181" s="30">
        <f t="shared" ca="1" si="258"/>
        <v>225481.66666666669</v>
      </c>
      <c r="AZ181" s="30">
        <f t="shared" ca="1" si="258"/>
        <v>245431.66666666669</v>
      </c>
      <c r="BA181" s="30">
        <f t="shared" ca="1" si="258"/>
        <v>265381.66666666669</v>
      </c>
      <c r="BB181" s="30">
        <f t="shared" ca="1" si="258"/>
        <v>285331.66666666669</v>
      </c>
      <c r="BC181" s="30">
        <f t="shared" ca="1" si="258"/>
        <v>305281.66666666669</v>
      </c>
      <c r="BD181" s="30">
        <f t="shared" ca="1" si="258"/>
        <v>324065</v>
      </c>
      <c r="BE181" s="30">
        <f t="shared" ca="1" si="258"/>
        <v>339348.33333333337</v>
      </c>
      <c r="BF181" s="30">
        <f t="shared" ca="1" si="258"/>
        <v>350898.33333333337</v>
      </c>
      <c r="BG181" s="30">
        <f t="shared" ca="1" si="258"/>
        <v>358569.16666666669</v>
      </c>
      <c r="BH181" s="30">
        <f t="shared" ca="1" si="258"/>
        <v>362856.66666666669</v>
      </c>
      <c r="BI181" s="30">
        <f t="shared" ca="1" si="258"/>
        <v>365149.16666666669</v>
      </c>
      <c r="BJ181" s="30">
        <f t="shared" ca="1" si="258"/>
        <v>366275</v>
      </c>
      <c r="BK181" s="30">
        <f t="shared" ca="1" si="258"/>
        <v>366794.16666666669</v>
      </c>
      <c r="BL181" s="30">
        <f t="shared" ca="1" si="258"/>
        <v>366992.5</v>
      </c>
      <c r="BM181" s="30">
        <f t="shared" ca="1" si="258"/>
        <v>367050.83333333337</v>
      </c>
      <c r="BN181" s="30">
        <f t="shared" ca="1" si="258"/>
        <v>367074.16666666669</v>
      </c>
      <c r="BO181" s="30">
        <f t="shared" ca="1" si="258"/>
        <v>367080.00000000006</v>
      </c>
      <c r="BP181" s="30">
        <f t="shared" ca="1" si="258"/>
        <v>367080.00000000006</v>
      </c>
      <c r="BQ181" s="30">
        <f t="shared" ca="1" si="258"/>
        <v>367080.00000000006</v>
      </c>
      <c r="BR181" s="30">
        <f t="shared" ca="1" si="258"/>
        <v>367080.00000000006</v>
      </c>
      <c r="BS181" s="30">
        <f t="shared" ca="1" si="258"/>
        <v>367080.00000000006</v>
      </c>
      <c r="BT181" s="30">
        <f t="shared" ca="1" si="258"/>
        <v>367080.00000000006</v>
      </c>
      <c r="BU181" s="30">
        <f t="shared" ca="1" si="258"/>
        <v>367080.00000000006</v>
      </c>
      <c r="BV181" s="30">
        <f t="shared" si="258"/>
        <v>0</v>
      </c>
      <c r="BW181" s="30">
        <f t="shared" si="258"/>
        <v>0</v>
      </c>
      <c r="BX181" s="30">
        <f t="shared" si="258"/>
        <v>0</v>
      </c>
      <c r="BY181" s="30">
        <f t="shared" si="258"/>
        <v>0</v>
      </c>
      <c r="BZ181" s="30">
        <f t="shared" si="258"/>
        <v>0</v>
      </c>
      <c r="CA181" s="30">
        <f t="shared" si="258"/>
        <v>0</v>
      </c>
      <c r="CB181" s="30">
        <f t="shared" si="258"/>
        <v>0</v>
      </c>
      <c r="CC181" s="30">
        <f t="shared" si="258"/>
        <v>0</v>
      </c>
      <c r="CD181" s="30">
        <f t="shared" si="258"/>
        <v>0</v>
      </c>
      <c r="CE181" s="30">
        <f t="shared" si="258"/>
        <v>0</v>
      </c>
      <c r="CF181" s="30">
        <f t="shared" si="258"/>
        <v>0</v>
      </c>
      <c r="CG181" s="30">
        <f t="shared" si="258"/>
        <v>0</v>
      </c>
      <c r="CH181" s="30">
        <f t="shared" si="258"/>
        <v>0</v>
      </c>
      <c r="CI181" s="30">
        <f t="shared" si="258"/>
        <v>0</v>
      </c>
      <c r="CJ181" s="30">
        <f t="shared" si="258"/>
        <v>0</v>
      </c>
      <c r="CK181" s="30">
        <f t="shared" si="258"/>
        <v>0</v>
      </c>
      <c r="CL181" s="30">
        <f t="shared" ref="CL181:CT181" si="259">CL136/(1+$S181)</f>
        <v>0</v>
      </c>
      <c r="CM181" s="30">
        <f t="shared" si="259"/>
        <v>0</v>
      </c>
      <c r="CN181" s="30">
        <f t="shared" si="259"/>
        <v>0</v>
      </c>
      <c r="CO181" s="30">
        <f t="shared" si="259"/>
        <v>0</v>
      </c>
      <c r="CP181" s="30">
        <f t="shared" si="259"/>
        <v>0</v>
      </c>
      <c r="CQ181" s="30">
        <f t="shared" si="259"/>
        <v>0</v>
      </c>
      <c r="CR181" s="30">
        <f t="shared" si="259"/>
        <v>0</v>
      </c>
      <c r="CS181" s="30">
        <f t="shared" si="259"/>
        <v>0</v>
      </c>
      <c r="CT181" s="30">
        <f t="shared" si="259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si="255"/>
        <v>Поступление в пр-во ГП</v>
      </c>
      <c r="G182" s="27" t="str">
        <f>BP!$F$24</f>
        <v>Вн.пр-во</v>
      </c>
      <c r="M182" s="27" t="str">
        <f>Lists!$R$8</f>
        <v>руб.</v>
      </c>
      <c r="P182" s="30"/>
      <c r="R182" s="24"/>
      <c r="S182" s="136">
        <f t="shared" si="252"/>
        <v>0</v>
      </c>
      <c r="V182" s="85"/>
      <c r="W182" s="29">
        <f ca="1">SUM(INDIRECT(ADDRESS(ROW(),SUMIFS($1:$1,$5:$5,1))):INDIRECT(ADDRESS(ROW(),SUMIFS($1:$1,$5:$5,MAX($5:$5)))))</f>
        <v>233108760</v>
      </c>
      <c r="Z182" s="30">
        <f t="shared" ref="Z182:CK182" ca="1" si="260">Z137/(1+$S182)</f>
        <v>0</v>
      </c>
      <c r="AA182" s="30">
        <f t="shared" ca="1" si="260"/>
        <v>0</v>
      </c>
      <c r="AB182" s="30">
        <f t="shared" ca="1" si="260"/>
        <v>0</v>
      </c>
      <c r="AC182" s="30">
        <f t="shared" ca="1" si="260"/>
        <v>0</v>
      </c>
      <c r="AD182" s="30">
        <f t="shared" ca="1" si="260"/>
        <v>0</v>
      </c>
      <c r="AE182" s="30">
        <f t="shared" ca="1" si="260"/>
        <v>0</v>
      </c>
      <c r="AF182" s="30">
        <f t="shared" ca="1" si="260"/>
        <v>0</v>
      </c>
      <c r="AG182" s="30">
        <f t="shared" ca="1" si="260"/>
        <v>12000</v>
      </c>
      <c r="AH182" s="30">
        <f t="shared" ca="1" si="260"/>
        <v>48000</v>
      </c>
      <c r="AI182" s="30">
        <f t="shared" ca="1" si="260"/>
        <v>86400</v>
      </c>
      <c r="AJ182" s="30">
        <f t="shared" ca="1" si="260"/>
        <v>126300</v>
      </c>
      <c r="AK182" s="30">
        <f t="shared" ca="1" si="260"/>
        <v>161100</v>
      </c>
      <c r="AL182" s="30">
        <f t="shared" ca="1" si="260"/>
        <v>211620.00000000003</v>
      </c>
      <c r="AM182" s="30">
        <f t="shared" ca="1" si="260"/>
        <v>343620</v>
      </c>
      <c r="AN182" s="30">
        <f t="shared" ca="1" si="260"/>
        <v>565860</v>
      </c>
      <c r="AO182" s="30">
        <f t="shared" ca="1" si="260"/>
        <v>884910</v>
      </c>
      <c r="AP182" s="30">
        <f t="shared" ca="1" si="260"/>
        <v>1289100</v>
      </c>
      <c r="AQ182" s="30">
        <f t="shared" ca="1" si="260"/>
        <v>1743510</v>
      </c>
      <c r="AR182" s="30">
        <f t="shared" ca="1" si="260"/>
        <v>2227740</v>
      </c>
      <c r="AS182" s="30">
        <f t="shared" ca="1" si="260"/>
        <v>2727450</v>
      </c>
      <c r="AT182" s="30">
        <f t="shared" ca="1" si="260"/>
        <v>3235350</v>
      </c>
      <c r="AU182" s="30">
        <f t="shared" ca="1" si="260"/>
        <v>3746850</v>
      </c>
      <c r="AV182" s="30">
        <f t="shared" ca="1" si="260"/>
        <v>4259250</v>
      </c>
      <c r="AW182" s="30">
        <f t="shared" ca="1" si="260"/>
        <v>4772100</v>
      </c>
      <c r="AX182" s="30">
        <f t="shared" ca="1" si="260"/>
        <v>5285100</v>
      </c>
      <c r="AY182" s="30">
        <f t="shared" ca="1" si="260"/>
        <v>5798100</v>
      </c>
      <c r="AZ182" s="30">
        <f t="shared" ca="1" si="260"/>
        <v>6311100</v>
      </c>
      <c r="BA182" s="30">
        <f t="shared" ca="1" si="260"/>
        <v>6824100</v>
      </c>
      <c r="BB182" s="30">
        <f t="shared" ca="1" si="260"/>
        <v>7337100</v>
      </c>
      <c r="BC182" s="30">
        <f t="shared" ca="1" si="260"/>
        <v>7850100</v>
      </c>
      <c r="BD182" s="30">
        <f t="shared" ca="1" si="260"/>
        <v>8333100</v>
      </c>
      <c r="BE182" s="30">
        <f t="shared" ca="1" si="260"/>
        <v>8726100</v>
      </c>
      <c r="BF182" s="30">
        <f t="shared" ca="1" si="260"/>
        <v>9023100</v>
      </c>
      <c r="BG182" s="30">
        <f t="shared" ca="1" si="260"/>
        <v>9220350</v>
      </c>
      <c r="BH182" s="30">
        <f t="shared" ca="1" si="260"/>
        <v>9330600</v>
      </c>
      <c r="BI182" s="30">
        <f t="shared" ca="1" si="260"/>
        <v>9389550</v>
      </c>
      <c r="BJ182" s="30">
        <f t="shared" ca="1" si="260"/>
        <v>9418500</v>
      </c>
      <c r="BK182" s="30">
        <f t="shared" ca="1" si="260"/>
        <v>9431850</v>
      </c>
      <c r="BL182" s="30">
        <f t="shared" ca="1" si="260"/>
        <v>9436950</v>
      </c>
      <c r="BM182" s="30">
        <f t="shared" ca="1" si="260"/>
        <v>9438450</v>
      </c>
      <c r="BN182" s="30">
        <f t="shared" ca="1" si="260"/>
        <v>9439050</v>
      </c>
      <c r="BO182" s="30">
        <f t="shared" ca="1" si="260"/>
        <v>9439200.0000000019</v>
      </c>
      <c r="BP182" s="30">
        <f t="shared" ca="1" si="260"/>
        <v>9439200.0000000019</v>
      </c>
      <c r="BQ182" s="30">
        <f t="shared" ca="1" si="260"/>
        <v>9439200.0000000019</v>
      </c>
      <c r="BR182" s="30">
        <f t="shared" ca="1" si="260"/>
        <v>9439200.0000000019</v>
      </c>
      <c r="BS182" s="30">
        <f t="shared" ca="1" si="260"/>
        <v>9439200.0000000019</v>
      </c>
      <c r="BT182" s="30">
        <f t="shared" ca="1" si="260"/>
        <v>9439200.0000000019</v>
      </c>
      <c r="BU182" s="30">
        <f t="shared" ca="1" si="260"/>
        <v>9439200.0000000019</v>
      </c>
      <c r="BV182" s="30">
        <f t="shared" si="260"/>
        <v>0</v>
      </c>
      <c r="BW182" s="30">
        <f t="shared" si="260"/>
        <v>0</v>
      </c>
      <c r="BX182" s="30">
        <f t="shared" si="260"/>
        <v>0</v>
      </c>
      <c r="BY182" s="30">
        <f t="shared" si="260"/>
        <v>0</v>
      </c>
      <c r="BZ182" s="30">
        <f t="shared" si="260"/>
        <v>0</v>
      </c>
      <c r="CA182" s="30">
        <f t="shared" si="260"/>
        <v>0</v>
      </c>
      <c r="CB182" s="30">
        <f t="shared" si="260"/>
        <v>0</v>
      </c>
      <c r="CC182" s="30">
        <f t="shared" si="260"/>
        <v>0</v>
      </c>
      <c r="CD182" s="30">
        <f t="shared" si="260"/>
        <v>0</v>
      </c>
      <c r="CE182" s="30">
        <f t="shared" si="260"/>
        <v>0</v>
      </c>
      <c r="CF182" s="30">
        <f t="shared" si="260"/>
        <v>0</v>
      </c>
      <c r="CG182" s="30">
        <f t="shared" si="260"/>
        <v>0</v>
      </c>
      <c r="CH182" s="30">
        <f t="shared" si="260"/>
        <v>0</v>
      </c>
      <c r="CI182" s="30">
        <f t="shared" si="260"/>
        <v>0</v>
      </c>
      <c r="CJ182" s="30">
        <f t="shared" si="260"/>
        <v>0</v>
      </c>
      <c r="CK182" s="30">
        <f t="shared" si="260"/>
        <v>0</v>
      </c>
      <c r="CL182" s="30">
        <f t="shared" ref="CL182:CT182" si="261">CL137/(1+$S182)</f>
        <v>0</v>
      </c>
      <c r="CM182" s="30">
        <f t="shared" si="261"/>
        <v>0</v>
      </c>
      <c r="CN182" s="30">
        <f t="shared" si="261"/>
        <v>0</v>
      </c>
      <c r="CO182" s="30">
        <f t="shared" si="261"/>
        <v>0</v>
      </c>
      <c r="CP182" s="30">
        <f t="shared" si="261"/>
        <v>0</v>
      </c>
      <c r="CQ182" s="30">
        <f t="shared" si="261"/>
        <v>0</v>
      </c>
      <c r="CR182" s="30">
        <f t="shared" si="261"/>
        <v>0</v>
      </c>
      <c r="CS182" s="30">
        <f t="shared" si="261"/>
        <v>0</v>
      </c>
      <c r="CT182" s="30">
        <f t="shared" si="261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255"/>
        <v>Поступление в пр-во ГП</v>
      </c>
      <c r="G183" s="27" t="str">
        <f>BP!$F$25</f>
        <v>Упаковка</v>
      </c>
      <c r="M183" s="27" t="str">
        <f>Lists!$R$8</f>
        <v>руб.</v>
      </c>
      <c r="P183" s="30"/>
      <c r="R183" s="24"/>
      <c r="S183" s="136">
        <f t="shared" si="252"/>
        <v>0.2</v>
      </c>
      <c r="V183" s="85"/>
      <c r="W183" s="29">
        <f ca="1">SUM(INDIRECT(ADDRESS(ROW(),SUMIFS($1:$1,$5:$5,1))):INDIRECT(ADDRESS(ROW(),SUMIFS($1:$1,$5:$5,MAX($5:$5)))))</f>
        <v>25900973.333333336</v>
      </c>
      <c r="Z183" s="30">
        <f t="shared" ref="Z183:CK183" ca="1" si="262">Z138/(1+$S183)</f>
        <v>0</v>
      </c>
      <c r="AA183" s="30">
        <f t="shared" ca="1" si="262"/>
        <v>0</v>
      </c>
      <c r="AB183" s="30">
        <f t="shared" ca="1" si="262"/>
        <v>0</v>
      </c>
      <c r="AC183" s="30">
        <f t="shared" ca="1" si="262"/>
        <v>0</v>
      </c>
      <c r="AD183" s="30">
        <f t="shared" ca="1" si="262"/>
        <v>0</v>
      </c>
      <c r="AE183" s="30">
        <f t="shared" ca="1" si="262"/>
        <v>0</v>
      </c>
      <c r="AF183" s="30">
        <f t="shared" ca="1" si="262"/>
        <v>0</v>
      </c>
      <c r="AG183" s="30">
        <f t="shared" ca="1" si="262"/>
        <v>1333.3333333333335</v>
      </c>
      <c r="AH183" s="30">
        <f t="shared" ca="1" si="262"/>
        <v>5333.3333333333339</v>
      </c>
      <c r="AI183" s="30">
        <f t="shared" ca="1" si="262"/>
        <v>9600</v>
      </c>
      <c r="AJ183" s="30">
        <f t="shared" ca="1" si="262"/>
        <v>14033.333333333334</v>
      </c>
      <c r="AK183" s="30">
        <f t="shared" ca="1" si="262"/>
        <v>17900</v>
      </c>
      <c r="AL183" s="30">
        <f t="shared" ca="1" si="262"/>
        <v>23513.333333333336</v>
      </c>
      <c r="AM183" s="30">
        <f t="shared" ca="1" si="262"/>
        <v>38180</v>
      </c>
      <c r="AN183" s="30">
        <f t="shared" ca="1" si="262"/>
        <v>62873.333333333336</v>
      </c>
      <c r="AO183" s="30">
        <f t="shared" ca="1" si="262"/>
        <v>98323.333333333343</v>
      </c>
      <c r="AP183" s="30">
        <f t="shared" ca="1" si="262"/>
        <v>143233.33333333334</v>
      </c>
      <c r="AQ183" s="30">
        <f t="shared" ca="1" si="262"/>
        <v>193723.33333333334</v>
      </c>
      <c r="AR183" s="30">
        <f t="shared" ca="1" si="262"/>
        <v>247526.66666666669</v>
      </c>
      <c r="AS183" s="30">
        <f t="shared" ca="1" si="262"/>
        <v>303050</v>
      </c>
      <c r="AT183" s="30">
        <f t="shared" ca="1" si="262"/>
        <v>359483.33333333337</v>
      </c>
      <c r="AU183" s="30">
        <f t="shared" ca="1" si="262"/>
        <v>416316.66666666669</v>
      </c>
      <c r="AV183" s="30">
        <f t="shared" ca="1" si="262"/>
        <v>473250</v>
      </c>
      <c r="AW183" s="30">
        <f t="shared" ca="1" si="262"/>
        <v>530233.33333333337</v>
      </c>
      <c r="AX183" s="30">
        <f t="shared" ca="1" si="262"/>
        <v>587233.33333333337</v>
      </c>
      <c r="AY183" s="30">
        <f t="shared" ca="1" si="262"/>
        <v>644233.33333333337</v>
      </c>
      <c r="AZ183" s="30">
        <f t="shared" ca="1" si="262"/>
        <v>701233.33333333337</v>
      </c>
      <c r="BA183" s="30">
        <f t="shared" ca="1" si="262"/>
        <v>758233.33333333337</v>
      </c>
      <c r="BB183" s="30">
        <f t="shared" ca="1" si="262"/>
        <v>815233.33333333337</v>
      </c>
      <c r="BC183" s="30">
        <f t="shared" ca="1" si="262"/>
        <v>872233.33333333337</v>
      </c>
      <c r="BD183" s="30">
        <f t="shared" ca="1" si="262"/>
        <v>925900</v>
      </c>
      <c r="BE183" s="30">
        <f t="shared" ca="1" si="262"/>
        <v>969566.66666666674</v>
      </c>
      <c r="BF183" s="30">
        <f t="shared" ca="1" si="262"/>
        <v>1002566.6666666667</v>
      </c>
      <c r="BG183" s="30">
        <f t="shared" ca="1" si="262"/>
        <v>1024483.3333333334</v>
      </c>
      <c r="BH183" s="30">
        <f t="shared" ca="1" si="262"/>
        <v>1036733.3333333334</v>
      </c>
      <c r="BI183" s="30">
        <f t="shared" ca="1" si="262"/>
        <v>1043283.3333333334</v>
      </c>
      <c r="BJ183" s="30">
        <f t="shared" ca="1" si="262"/>
        <v>1046500</v>
      </c>
      <c r="BK183" s="30">
        <f t="shared" ca="1" si="262"/>
        <v>1047983.3333333334</v>
      </c>
      <c r="BL183" s="30">
        <f t="shared" ca="1" si="262"/>
        <v>1048550</v>
      </c>
      <c r="BM183" s="30">
        <f t="shared" ca="1" si="262"/>
        <v>1048716.6666666667</v>
      </c>
      <c r="BN183" s="30">
        <f t="shared" ca="1" si="262"/>
        <v>1048783.3333333335</v>
      </c>
      <c r="BO183" s="30">
        <f t="shared" ca="1" si="262"/>
        <v>1048800.0000000002</v>
      </c>
      <c r="BP183" s="30">
        <f t="shared" ca="1" si="262"/>
        <v>1048800.0000000002</v>
      </c>
      <c r="BQ183" s="30">
        <f t="shared" ca="1" si="262"/>
        <v>1048800.0000000002</v>
      </c>
      <c r="BR183" s="30">
        <f t="shared" ca="1" si="262"/>
        <v>1048800.0000000002</v>
      </c>
      <c r="BS183" s="30">
        <f t="shared" ca="1" si="262"/>
        <v>1048800.0000000002</v>
      </c>
      <c r="BT183" s="30">
        <f t="shared" ca="1" si="262"/>
        <v>1048800.0000000002</v>
      </c>
      <c r="BU183" s="30">
        <f t="shared" ca="1" si="262"/>
        <v>1048800.0000000002</v>
      </c>
      <c r="BV183" s="30">
        <f t="shared" si="262"/>
        <v>0</v>
      </c>
      <c r="BW183" s="30">
        <f t="shared" si="262"/>
        <v>0</v>
      </c>
      <c r="BX183" s="30">
        <f t="shared" si="262"/>
        <v>0</v>
      </c>
      <c r="BY183" s="30">
        <f t="shared" si="262"/>
        <v>0</v>
      </c>
      <c r="BZ183" s="30">
        <f t="shared" si="262"/>
        <v>0</v>
      </c>
      <c r="CA183" s="30">
        <f t="shared" si="262"/>
        <v>0</v>
      </c>
      <c r="CB183" s="30">
        <f t="shared" si="262"/>
        <v>0</v>
      </c>
      <c r="CC183" s="30">
        <f t="shared" si="262"/>
        <v>0</v>
      </c>
      <c r="CD183" s="30">
        <f t="shared" si="262"/>
        <v>0</v>
      </c>
      <c r="CE183" s="30">
        <f t="shared" si="262"/>
        <v>0</v>
      </c>
      <c r="CF183" s="30">
        <f t="shared" si="262"/>
        <v>0</v>
      </c>
      <c r="CG183" s="30">
        <f t="shared" si="262"/>
        <v>0</v>
      </c>
      <c r="CH183" s="30">
        <f t="shared" si="262"/>
        <v>0</v>
      </c>
      <c r="CI183" s="30">
        <f t="shared" si="262"/>
        <v>0</v>
      </c>
      <c r="CJ183" s="30">
        <f t="shared" si="262"/>
        <v>0</v>
      </c>
      <c r="CK183" s="30">
        <f t="shared" si="262"/>
        <v>0</v>
      </c>
      <c r="CL183" s="30">
        <f t="shared" ref="CL183:CT183" si="263">CL138/(1+$S183)</f>
        <v>0</v>
      </c>
      <c r="CM183" s="30">
        <f t="shared" si="263"/>
        <v>0</v>
      </c>
      <c r="CN183" s="30">
        <f t="shared" si="263"/>
        <v>0</v>
      </c>
      <c r="CO183" s="30">
        <f t="shared" si="263"/>
        <v>0</v>
      </c>
      <c r="CP183" s="30">
        <f t="shared" si="263"/>
        <v>0</v>
      </c>
      <c r="CQ183" s="30">
        <f t="shared" si="263"/>
        <v>0</v>
      </c>
      <c r="CR183" s="30">
        <f t="shared" si="263"/>
        <v>0</v>
      </c>
      <c r="CS183" s="30">
        <f t="shared" si="263"/>
        <v>0</v>
      </c>
      <c r="CT183" s="30">
        <f t="shared" si="263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255"/>
        <v>Поступление в пр-во ГП</v>
      </c>
      <c r="G184" s="27" t="str">
        <f>BP!$F$26</f>
        <v>ФОТ првПерс</v>
      </c>
      <c r="M184" s="27" t="str">
        <f>Lists!$R$8</f>
        <v>руб.</v>
      </c>
      <c r="P184" s="30"/>
      <c r="R184" s="24"/>
      <c r="S184" s="136">
        <f t="shared" si="252"/>
        <v>0</v>
      </c>
      <c r="V184" s="85"/>
      <c r="W184" s="29">
        <f ca="1">SUM(INDIRECT(ADDRESS(ROW(),SUMIFS($1:$1,$5:$5,1))):INDIRECT(ADDRESS(ROW(),SUMIFS($1:$1,$5:$5,MAX($5:$5)))))</f>
        <v>19425730</v>
      </c>
      <c r="Z184" s="30">
        <f t="shared" ref="Z184:CK184" ca="1" si="264">Z139/(1+$S184)</f>
        <v>0</v>
      </c>
      <c r="AA184" s="30">
        <f t="shared" ca="1" si="264"/>
        <v>0</v>
      </c>
      <c r="AB184" s="30">
        <f t="shared" ca="1" si="264"/>
        <v>0</v>
      </c>
      <c r="AC184" s="30">
        <f t="shared" ca="1" si="264"/>
        <v>0</v>
      </c>
      <c r="AD184" s="30">
        <f t="shared" ca="1" si="264"/>
        <v>0</v>
      </c>
      <c r="AE184" s="30">
        <f t="shared" ca="1" si="264"/>
        <v>0</v>
      </c>
      <c r="AF184" s="30">
        <f t="shared" ca="1" si="264"/>
        <v>0</v>
      </c>
      <c r="AG184" s="30">
        <f t="shared" ca="1" si="264"/>
        <v>1000</v>
      </c>
      <c r="AH184" s="30">
        <f t="shared" ca="1" si="264"/>
        <v>4000</v>
      </c>
      <c r="AI184" s="30">
        <f t="shared" ca="1" si="264"/>
        <v>7200</v>
      </c>
      <c r="AJ184" s="30">
        <f t="shared" ca="1" si="264"/>
        <v>10525</v>
      </c>
      <c r="AK184" s="30">
        <f t="shared" ca="1" si="264"/>
        <v>13425</v>
      </c>
      <c r="AL184" s="30">
        <f t="shared" ca="1" si="264"/>
        <v>17635.000000000004</v>
      </c>
      <c r="AM184" s="30">
        <f t="shared" ca="1" si="264"/>
        <v>28635.000000000004</v>
      </c>
      <c r="AN184" s="30">
        <f t="shared" ca="1" si="264"/>
        <v>47155</v>
      </c>
      <c r="AO184" s="30">
        <f t="shared" ca="1" si="264"/>
        <v>73742.5</v>
      </c>
      <c r="AP184" s="30">
        <f t="shared" ca="1" si="264"/>
        <v>107425</v>
      </c>
      <c r="AQ184" s="30">
        <f t="shared" ca="1" si="264"/>
        <v>145292.5</v>
      </c>
      <c r="AR184" s="30">
        <f t="shared" ca="1" si="264"/>
        <v>185645</v>
      </c>
      <c r="AS184" s="30">
        <f t="shared" ca="1" si="264"/>
        <v>227287.5</v>
      </c>
      <c r="AT184" s="30">
        <f t="shared" ca="1" si="264"/>
        <v>269612.5</v>
      </c>
      <c r="AU184" s="30">
        <f t="shared" ca="1" si="264"/>
        <v>312237.5</v>
      </c>
      <c r="AV184" s="30">
        <f t="shared" ca="1" si="264"/>
        <v>354937.5</v>
      </c>
      <c r="AW184" s="30">
        <f t="shared" ca="1" si="264"/>
        <v>397675</v>
      </c>
      <c r="AX184" s="30">
        <f t="shared" ca="1" si="264"/>
        <v>440425</v>
      </c>
      <c r="AY184" s="30">
        <f t="shared" ca="1" si="264"/>
        <v>483175</v>
      </c>
      <c r="AZ184" s="30">
        <f t="shared" ca="1" si="264"/>
        <v>525925</v>
      </c>
      <c r="BA184" s="30">
        <f t="shared" ca="1" si="264"/>
        <v>568675</v>
      </c>
      <c r="BB184" s="30">
        <f t="shared" ca="1" si="264"/>
        <v>611425</v>
      </c>
      <c r="BC184" s="30">
        <f t="shared" ca="1" si="264"/>
        <v>654175</v>
      </c>
      <c r="BD184" s="30">
        <f t="shared" ca="1" si="264"/>
        <v>694425</v>
      </c>
      <c r="BE184" s="30">
        <f t="shared" ca="1" si="264"/>
        <v>727175</v>
      </c>
      <c r="BF184" s="30">
        <f t="shared" ca="1" si="264"/>
        <v>751925</v>
      </c>
      <c r="BG184" s="30">
        <f t="shared" ca="1" si="264"/>
        <v>768362.5</v>
      </c>
      <c r="BH184" s="30">
        <f t="shared" ca="1" si="264"/>
        <v>777550</v>
      </c>
      <c r="BI184" s="30">
        <f t="shared" ca="1" si="264"/>
        <v>782462.5</v>
      </c>
      <c r="BJ184" s="30">
        <f t="shared" ca="1" si="264"/>
        <v>784875</v>
      </c>
      <c r="BK184" s="30">
        <f t="shared" ca="1" si="264"/>
        <v>785987.5</v>
      </c>
      <c r="BL184" s="30">
        <f t="shared" ca="1" si="264"/>
        <v>786412.5</v>
      </c>
      <c r="BM184" s="30">
        <f t="shared" ca="1" si="264"/>
        <v>786537.5</v>
      </c>
      <c r="BN184" s="30">
        <f t="shared" ca="1" si="264"/>
        <v>786587.5</v>
      </c>
      <c r="BO184" s="30">
        <f t="shared" ca="1" si="264"/>
        <v>786600.00000000012</v>
      </c>
      <c r="BP184" s="30">
        <f t="shared" ca="1" si="264"/>
        <v>786600.00000000012</v>
      </c>
      <c r="BQ184" s="30">
        <f t="shared" ca="1" si="264"/>
        <v>786600.00000000012</v>
      </c>
      <c r="BR184" s="30">
        <f t="shared" ca="1" si="264"/>
        <v>786600.00000000012</v>
      </c>
      <c r="BS184" s="30">
        <f t="shared" ca="1" si="264"/>
        <v>786600.00000000012</v>
      </c>
      <c r="BT184" s="30">
        <f t="shared" ca="1" si="264"/>
        <v>786600.00000000012</v>
      </c>
      <c r="BU184" s="30">
        <f t="shared" ca="1" si="264"/>
        <v>786600.00000000012</v>
      </c>
      <c r="BV184" s="30">
        <f t="shared" si="264"/>
        <v>0</v>
      </c>
      <c r="BW184" s="30">
        <f t="shared" si="264"/>
        <v>0</v>
      </c>
      <c r="BX184" s="30">
        <f t="shared" si="264"/>
        <v>0</v>
      </c>
      <c r="BY184" s="30">
        <f t="shared" si="264"/>
        <v>0</v>
      </c>
      <c r="BZ184" s="30">
        <f t="shared" si="264"/>
        <v>0</v>
      </c>
      <c r="CA184" s="30">
        <f t="shared" si="264"/>
        <v>0</v>
      </c>
      <c r="CB184" s="30">
        <f t="shared" si="264"/>
        <v>0</v>
      </c>
      <c r="CC184" s="30">
        <f t="shared" si="264"/>
        <v>0</v>
      </c>
      <c r="CD184" s="30">
        <f t="shared" si="264"/>
        <v>0</v>
      </c>
      <c r="CE184" s="30">
        <f t="shared" si="264"/>
        <v>0</v>
      </c>
      <c r="CF184" s="30">
        <f t="shared" si="264"/>
        <v>0</v>
      </c>
      <c r="CG184" s="30">
        <f t="shared" si="264"/>
        <v>0</v>
      </c>
      <c r="CH184" s="30">
        <f t="shared" si="264"/>
        <v>0</v>
      </c>
      <c r="CI184" s="30">
        <f t="shared" si="264"/>
        <v>0</v>
      </c>
      <c r="CJ184" s="30">
        <f t="shared" si="264"/>
        <v>0</v>
      </c>
      <c r="CK184" s="30">
        <f t="shared" si="264"/>
        <v>0</v>
      </c>
      <c r="CL184" s="30">
        <f t="shared" ref="CL184:CT184" si="265">CL139/(1+$S184)</f>
        <v>0</v>
      </c>
      <c r="CM184" s="30">
        <f t="shared" si="265"/>
        <v>0</v>
      </c>
      <c r="CN184" s="30">
        <f t="shared" si="265"/>
        <v>0</v>
      </c>
      <c r="CO184" s="30">
        <f t="shared" si="265"/>
        <v>0</v>
      </c>
      <c r="CP184" s="30">
        <f t="shared" si="265"/>
        <v>0</v>
      </c>
      <c r="CQ184" s="30">
        <f t="shared" si="265"/>
        <v>0</v>
      </c>
      <c r="CR184" s="30">
        <f t="shared" si="265"/>
        <v>0</v>
      </c>
      <c r="CS184" s="30">
        <f t="shared" si="265"/>
        <v>0</v>
      </c>
      <c r="CT184" s="30">
        <f t="shared" si="265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255"/>
        <v>Поступление в пр-во ГП</v>
      </c>
      <c r="G185" s="27" t="str">
        <f>BP!$F$27</f>
        <v>ФОТ упак</v>
      </c>
      <c r="M185" s="27" t="str">
        <f>Lists!$R$8</f>
        <v>руб.</v>
      </c>
      <c r="P185" s="30"/>
      <c r="R185" s="24"/>
      <c r="S185" s="136">
        <f t="shared" si="252"/>
        <v>0</v>
      </c>
      <c r="V185" s="85"/>
      <c r="W185" s="29">
        <f ca="1">SUM(INDIRECT(ADDRESS(ROW(),SUMIFS($1:$1,$5:$5,1))):INDIRECT(ADDRESS(ROW(),SUMIFS($1:$1,$5:$5,MAX($5:$5)))))</f>
        <v>9712865</v>
      </c>
      <c r="Z185" s="30">
        <f t="shared" ref="Z185:CK185" ca="1" si="266">Z140/(1+$S185)</f>
        <v>0</v>
      </c>
      <c r="AA185" s="30">
        <f t="shared" ca="1" si="266"/>
        <v>0</v>
      </c>
      <c r="AB185" s="30">
        <f t="shared" ca="1" si="266"/>
        <v>0</v>
      </c>
      <c r="AC185" s="30">
        <f t="shared" ca="1" si="266"/>
        <v>0</v>
      </c>
      <c r="AD185" s="30">
        <f t="shared" ca="1" si="266"/>
        <v>0</v>
      </c>
      <c r="AE185" s="30">
        <f t="shared" ca="1" si="266"/>
        <v>0</v>
      </c>
      <c r="AF185" s="30">
        <f t="shared" ca="1" si="266"/>
        <v>0</v>
      </c>
      <c r="AG185" s="30">
        <f t="shared" ca="1" si="266"/>
        <v>500</v>
      </c>
      <c r="AH185" s="30">
        <f t="shared" ca="1" si="266"/>
        <v>2000</v>
      </c>
      <c r="AI185" s="30">
        <f t="shared" ca="1" si="266"/>
        <v>3600</v>
      </c>
      <c r="AJ185" s="30">
        <f t="shared" ca="1" si="266"/>
        <v>5262.5</v>
      </c>
      <c r="AK185" s="30">
        <f t="shared" ca="1" si="266"/>
        <v>6712.5</v>
      </c>
      <c r="AL185" s="30">
        <f t="shared" ca="1" si="266"/>
        <v>8817.5000000000018</v>
      </c>
      <c r="AM185" s="30">
        <f t="shared" ca="1" si="266"/>
        <v>14317.500000000002</v>
      </c>
      <c r="AN185" s="30">
        <f t="shared" ca="1" si="266"/>
        <v>23577.5</v>
      </c>
      <c r="AO185" s="30">
        <f t="shared" ca="1" si="266"/>
        <v>36871.25</v>
      </c>
      <c r="AP185" s="30">
        <f t="shared" ca="1" si="266"/>
        <v>53712.5</v>
      </c>
      <c r="AQ185" s="30">
        <f t="shared" ca="1" si="266"/>
        <v>72646.25</v>
      </c>
      <c r="AR185" s="30">
        <f t="shared" ca="1" si="266"/>
        <v>92822.5</v>
      </c>
      <c r="AS185" s="30">
        <f t="shared" ca="1" si="266"/>
        <v>113643.75</v>
      </c>
      <c r="AT185" s="30">
        <f t="shared" ca="1" si="266"/>
        <v>134806.25</v>
      </c>
      <c r="AU185" s="30">
        <f t="shared" ca="1" si="266"/>
        <v>156118.75</v>
      </c>
      <c r="AV185" s="30">
        <f t="shared" ca="1" si="266"/>
        <v>177468.75</v>
      </c>
      <c r="AW185" s="30">
        <f t="shared" ca="1" si="266"/>
        <v>198837.5</v>
      </c>
      <c r="AX185" s="30">
        <f t="shared" ca="1" si="266"/>
        <v>220212.5</v>
      </c>
      <c r="AY185" s="30">
        <f t="shared" ca="1" si="266"/>
        <v>241587.5</v>
      </c>
      <c r="AZ185" s="30">
        <f t="shared" ca="1" si="266"/>
        <v>262962.5</v>
      </c>
      <c r="BA185" s="30">
        <f t="shared" ca="1" si="266"/>
        <v>284337.5</v>
      </c>
      <c r="BB185" s="30">
        <f t="shared" ca="1" si="266"/>
        <v>305712.5</v>
      </c>
      <c r="BC185" s="30">
        <f t="shared" ca="1" si="266"/>
        <v>327087.5</v>
      </c>
      <c r="BD185" s="30">
        <f t="shared" ca="1" si="266"/>
        <v>347212.5</v>
      </c>
      <c r="BE185" s="30">
        <f t="shared" ca="1" si="266"/>
        <v>363587.5</v>
      </c>
      <c r="BF185" s="30">
        <f t="shared" ca="1" si="266"/>
        <v>375962.5</v>
      </c>
      <c r="BG185" s="30">
        <f t="shared" ca="1" si="266"/>
        <v>384181.25</v>
      </c>
      <c r="BH185" s="30">
        <f t="shared" ca="1" si="266"/>
        <v>388775</v>
      </c>
      <c r="BI185" s="30">
        <f t="shared" ca="1" si="266"/>
        <v>391231.25</v>
      </c>
      <c r="BJ185" s="30">
        <f t="shared" ca="1" si="266"/>
        <v>392437.5</v>
      </c>
      <c r="BK185" s="30">
        <f t="shared" ca="1" si="266"/>
        <v>392993.75</v>
      </c>
      <c r="BL185" s="30">
        <f t="shared" ca="1" si="266"/>
        <v>393206.25</v>
      </c>
      <c r="BM185" s="30">
        <f t="shared" ca="1" si="266"/>
        <v>393268.75</v>
      </c>
      <c r="BN185" s="30">
        <f t="shared" ca="1" si="266"/>
        <v>393293.75</v>
      </c>
      <c r="BO185" s="30">
        <f t="shared" ca="1" si="266"/>
        <v>393300.00000000006</v>
      </c>
      <c r="BP185" s="30">
        <f t="shared" ca="1" si="266"/>
        <v>393300.00000000006</v>
      </c>
      <c r="BQ185" s="30">
        <f t="shared" ca="1" si="266"/>
        <v>393300.00000000006</v>
      </c>
      <c r="BR185" s="30">
        <f t="shared" ca="1" si="266"/>
        <v>393300.00000000006</v>
      </c>
      <c r="BS185" s="30">
        <f t="shared" ca="1" si="266"/>
        <v>393300.00000000006</v>
      </c>
      <c r="BT185" s="30">
        <f t="shared" ca="1" si="266"/>
        <v>393300.00000000006</v>
      </c>
      <c r="BU185" s="30">
        <f t="shared" ca="1" si="266"/>
        <v>393300.00000000006</v>
      </c>
      <c r="BV185" s="30">
        <f t="shared" si="266"/>
        <v>0</v>
      </c>
      <c r="BW185" s="30">
        <f t="shared" si="266"/>
        <v>0</v>
      </c>
      <c r="BX185" s="30">
        <f t="shared" si="266"/>
        <v>0</v>
      </c>
      <c r="BY185" s="30">
        <f t="shared" si="266"/>
        <v>0</v>
      </c>
      <c r="BZ185" s="30">
        <f t="shared" si="266"/>
        <v>0</v>
      </c>
      <c r="CA185" s="30">
        <f t="shared" si="266"/>
        <v>0</v>
      </c>
      <c r="CB185" s="30">
        <f t="shared" si="266"/>
        <v>0</v>
      </c>
      <c r="CC185" s="30">
        <f t="shared" si="266"/>
        <v>0</v>
      </c>
      <c r="CD185" s="30">
        <f t="shared" si="266"/>
        <v>0</v>
      </c>
      <c r="CE185" s="30">
        <f t="shared" si="266"/>
        <v>0</v>
      </c>
      <c r="CF185" s="30">
        <f t="shared" si="266"/>
        <v>0</v>
      </c>
      <c r="CG185" s="30">
        <f t="shared" si="266"/>
        <v>0</v>
      </c>
      <c r="CH185" s="30">
        <f t="shared" si="266"/>
        <v>0</v>
      </c>
      <c r="CI185" s="30">
        <f t="shared" si="266"/>
        <v>0</v>
      </c>
      <c r="CJ185" s="30">
        <f t="shared" si="266"/>
        <v>0</v>
      </c>
      <c r="CK185" s="30">
        <f t="shared" si="266"/>
        <v>0</v>
      </c>
      <c r="CL185" s="30">
        <f t="shared" ref="CL185:CT185" si="267">CL140/(1+$S185)</f>
        <v>0</v>
      </c>
      <c r="CM185" s="30">
        <f t="shared" si="267"/>
        <v>0</v>
      </c>
      <c r="CN185" s="30">
        <f t="shared" si="267"/>
        <v>0</v>
      </c>
      <c r="CO185" s="30">
        <f t="shared" si="267"/>
        <v>0</v>
      </c>
      <c r="CP185" s="30">
        <f t="shared" si="267"/>
        <v>0</v>
      </c>
      <c r="CQ185" s="30">
        <f t="shared" si="267"/>
        <v>0</v>
      </c>
      <c r="CR185" s="30">
        <f t="shared" si="267"/>
        <v>0</v>
      </c>
      <c r="CS185" s="30">
        <f t="shared" si="267"/>
        <v>0</v>
      </c>
      <c r="CT185" s="30">
        <f t="shared" si="267"/>
        <v>0</v>
      </c>
    </row>
    <row r="186" spans="1:98" s="27" customFormat="1" ht="12" x14ac:dyDescent="0.25">
      <c r="A186" s="26">
        <f>ROW()</f>
        <v>186</v>
      </c>
      <c r="B186" s="97"/>
      <c r="C186" s="142"/>
      <c r="E186" s="24"/>
      <c r="F186" s="66" t="str">
        <f t="shared" si="255"/>
        <v>Поступление в пр-во ГП</v>
      </c>
      <c r="G186" s="27" t="str">
        <f>BP!$F$28</f>
        <v>Соцсборы</v>
      </c>
      <c r="M186" s="27" t="str">
        <f>Lists!$R$8</f>
        <v>руб.</v>
      </c>
      <c r="P186" s="30"/>
      <c r="R186" s="24"/>
      <c r="S186" s="136">
        <f t="shared" si="252"/>
        <v>0</v>
      </c>
      <c r="V186" s="85"/>
      <c r="W186" s="29">
        <f ca="1">SUM(INDIRECT(ADDRESS(ROW(),SUMIFS($1:$1,$5:$5,1))):INDIRECT(ADDRESS(ROW(),SUMIFS($1:$1,$5:$5,MAX($5:$5)))))</f>
        <v>8741578.5</v>
      </c>
      <c r="Z186" s="30">
        <f t="shared" ref="Z186:CK186" ca="1" si="268">Z141/(1+$S186)</f>
        <v>0</v>
      </c>
      <c r="AA186" s="30">
        <f t="shared" ca="1" si="268"/>
        <v>0</v>
      </c>
      <c r="AB186" s="30">
        <f t="shared" ca="1" si="268"/>
        <v>0</v>
      </c>
      <c r="AC186" s="30">
        <f t="shared" ca="1" si="268"/>
        <v>0</v>
      </c>
      <c r="AD186" s="30">
        <f t="shared" ca="1" si="268"/>
        <v>0</v>
      </c>
      <c r="AE186" s="30">
        <f t="shared" ca="1" si="268"/>
        <v>0</v>
      </c>
      <c r="AF186" s="30">
        <f t="shared" ca="1" si="268"/>
        <v>0</v>
      </c>
      <c r="AG186" s="30">
        <f t="shared" ca="1" si="268"/>
        <v>450</v>
      </c>
      <c r="AH186" s="30">
        <f t="shared" ca="1" si="268"/>
        <v>1800</v>
      </c>
      <c r="AI186" s="30">
        <f t="shared" ca="1" si="268"/>
        <v>3240</v>
      </c>
      <c r="AJ186" s="30">
        <f t="shared" ca="1" si="268"/>
        <v>4736.25</v>
      </c>
      <c r="AK186" s="30">
        <f t="shared" ca="1" si="268"/>
        <v>6041.25</v>
      </c>
      <c r="AL186" s="30">
        <f t="shared" ca="1" si="268"/>
        <v>7935.7500000000009</v>
      </c>
      <c r="AM186" s="30">
        <f t="shared" ca="1" si="268"/>
        <v>12885.750000000002</v>
      </c>
      <c r="AN186" s="30">
        <f t="shared" ca="1" si="268"/>
        <v>21219.75</v>
      </c>
      <c r="AO186" s="30">
        <f t="shared" ca="1" si="268"/>
        <v>33184.125</v>
      </c>
      <c r="AP186" s="30">
        <f t="shared" ca="1" si="268"/>
        <v>48341.25</v>
      </c>
      <c r="AQ186" s="30">
        <f t="shared" ca="1" si="268"/>
        <v>65381.625</v>
      </c>
      <c r="AR186" s="30">
        <f t="shared" ca="1" si="268"/>
        <v>83540.25</v>
      </c>
      <c r="AS186" s="30">
        <f t="shared" ca="1" si="268"/>
        <v>102279.375</v>
      </c>
      <c r="AT186" s="30">
        <f t="shared" ca="1" si="268"/>
        <v>121325.625</v>
      </c>
      <c r="AU186" s="30">
        <f t="shared" ca="1" si="268"/>
        <v>140506.875</v>
      </c>
      <c r="AV186" s="30">
        <f t="shared" ca="1" si="268"/>
        <v>159721.875</v>
      </c>
      <c r="AW186" s="30">
        <f t="shared" ca="1" si="268"/>
        <v>178953.75</v>
      </c>
      <c r="AX186" s="30">
        <f t="shared" ca="1" si="268"/>
        <v>198191.25</v>
      </c>
      <c r="AY186" s="30">
        <f t="shared" ca="1" si="268"/>
        <v>217428.75</v>
      </c>
      <c r="AZ186" s="30">
        <f t="shared" ca="1" si="268"/>
        <v>236666.25</v>
      </c>
      <c r="BA186" s="30">
        <f t="shared" ca="1" si="268"/>
        <v>255903.75</v>
      </c>
      <c r="BB186" s="30">
        <f t="shared" ca="1" si="268"/>
        <v>275141.25</v>
      </c>
      <c r="BC186" s="30">
        <f t="shared" ca="1" si="268"/>
        <v>294378.75</v>
      </c>
      <c r="BD186" s="30">
        <f t="shared" ca="1" si="268"/>
        <v>312491.25</v>
      </c>
      <c r="BE186" s="30">
        <f t="shared" ca="1" si="268"/>
        <v>327228.75</v>
      </c>
      <c r="BF186" s="30">
        <f t="shared" ca="1" si="268"/>
        <v>338366.25</v>
      </c>
      <c r="BG186" s="30">
        <f t="shared" ca="1" si="268"/>
        <v>345763.125</v>
      </c>
      <c r="BH186" s="30">
        <f t="shared" ca="1" si="268"/>
        <v>349897.5</v>
      </c>
      <c r="BI186" s="30">
        <f t="shared" ca="1" si="268"/>
        <v>352108.125</v>
      </c>
      <c r="BJ186" s="30">
        <f t="shared" ca="1" si="268"/>
        <v>353193.75</v>
      </c>
      <c r="BK186" s="30">
        <f t="shared" ca="1" si="268"/>
        <v>353694.375</v>
      </c>
      <c r="BL186" s="30">
        <f t="shared" ca="1" si="268"/>
        <v>353885.625</v>
      </c>
      <c r="BM186" s="30">
        <f t="shared" ca="1" si="268"/>
        <v>353941.875</v>
      </c>
      <c r="BN186" s="30">
        <f t="shared" ca="1" si="268"/>
        <v>353964.375</v>
      </c>
      <c r="BO186" s="30">
        <f t="shared" ca="1" si="268"/>
        <v>353970.00000000006</v>
      </c>
      <c r="BP186" s="30">
        <f t="shared" ca="1" si="268"/>
        <v>353970.00000000006</v>
      </c>
      <c r="BQ186" s="30">
        <f t="shared" ca="1" si="268"/>
        <v>353970.00000000006</v>
      </c>
      <c r="BR186" s="30">
        <f t="shared" ca="1" si="268"/>
        <v>353970.00000000006</v>
      </c>
      <c r="BS186" s="30">
        <f t="shared" ca="1" si="268"/>
        <v>353970.00000000006</v>
      </c>
      <c r="BT186" s="30">
        <f t="shared" ca="1" si="268"/>
        <v>353970.00000000006</v>
      </c>
      <c r="BU186" s="30">
        <f t="shared" ca="1" si="268"/>
        <v>353970.00000000006</v>
      </c>
      <c r="BV186" s="30">
        <f t="shared" si="268"/>
        <v>0</v>
      </c>
      <c r="BW186" s="30">
        <f t="shared" si="268"/>
        <v>0</v>
      </c>
      <c r="BX186" s="30">
        <f t="shared" si="268"/>
        <v>0</v>
      </c>
      <c r="BY186" s="30">
        <f t="shared" si="268"/>
        <v>0</v>
      </c>
      <c r="BZ186" s="30">
        <f t="shared" si="268"/>
        <v>0</v>
      </c>
      <c r="CA186" s="30">
        <f t="shared" si="268"/>
        <v>0</v>
      </c>
      <c r="CB186" s="30">
        <f t="shared" si="268"/>
        <v>0</v>
      </c>
      <c r="CC186" s="30">
        <f t="shared" si="268"/>
        <v>0</v>
      </c>
      <c r="CD186" s="30">
        <f t="shared" si="268"/>
        <v>0</v>
      </c>
      <c r="CE186" s="30">
        <f t="shared" si="268"/>
        <v>0</v>
      </c>
      <c r="CF186" s="30">
        <f t="shared" si="268"/>
        <v>0</v>
      </c>
      <c r="CG186" s="30">
        <f t="shared" si="268"/>
        <v>0</v>
      </c>
      <c r="CH186" s="30">
        <f t="shared" si="268"/>
        <v>0</v>
      </c>
      <c r="CI186" s="30">
        <f t="shared" si="268"/>
        <v>0</v>
      </c>
      <c r="CJ186" s="30">
        <f t="shared" si="268"/>
        <v>0</v>
      </c>
      <c r="CK186" s="30">
        <f t="shared" si="268"/>
        <v>0</v>
      </c>
      <c r="CL186" s="30">
        <f t="shared" ref="CL186:CT186" si="269">CL141/(1+$S186)</f>
        <v>0</v>
      </c>
      <c r="CM186" s="30">
        <f t="shared" si="269"/>
        <v>0</v>
      </c>
      <c r="CN186" s="30">
        <f t="shared" si="269"/>
        <v>0</v>
      </c>
      <c r="CO186" s="30">
        <f t="shared" si="269"/>
        <v>0</v>
      </c>
      <c r="CP186" s="30">
        <f t="shared" si="269"/>
        <v>0</v>
      </c>
      <c r="CQ186" s="30">
        <f t="shared" si="269"/>
        <v>0</v>
      </c>
      <c r="CR186" s="30">
        <f t="shared" si="269"/>
        <v>0</v>
      </c>
      <c r="CS186" s="30">
        <f t="shared" si="269"/>
        <v>0</v>
      </c>
      <c r="CT186" s="30">
        <f t="shared" si="269"/>
        <v>0</v>
      </c>
    </row>
    <row r="187" spans="1:98" s="27" customFormat="1" ht="12" x14ac:dyDescent="0.25">
      <c r="A187" s="26">
        <f>ROW()</f>
        <v>187</v>
      </c>
      <c r="B187" s="97"/>
      <c r="C187" s="142"/>
      <c r="E187" s="24"/>
      <c r="F187" s="66" t="str">
        <f t="shared" si="255"/>
        <v>Поступление в пр-во ГП</v>
      </c>
      <c r="G187" s="27" t="str">
        <f>BP!$F$29</f>
        <v>ЭлЭн</v>
      </c>
      <c r="M187" s="27" t="str">
        <f>Lists!$R$8</f>
        <v>руб.</v>
      </c>
      <c r="P187" s="30"/>
      <c r="R187" s="24"/>
      <c r="S187" s="136">
        <f t="shared" si="252"/>
        <v>0.2</v>
      </c>
      <c r="V187" s="85"/>
      <c r="W187" s="29">
        <f ca="1">SUM(INDIRECT(ADDRESS(ROW(),SUMIFS($1:$1,$5:$5,1))):INDIRECT(ADDRESS(ROW(),SUMIFS($1:$1,$5:$5,MAX($5:$5)))))</f>
        <v>2978611.9333333336</v>
      </c>
      <c r="Z187" s="30">
        <f t="shared" ref="Z187:CK187" ca="1" si="270">Z142/(1+$S187)</f>
        <v>0</v>
      </c>
      <c r="AA187" s="30">
        <f t="shared" ca="1" si="270"/>
        <v>0</v>
      </c>
      <c r="AB187" s="30">
        <f t="shared" ca="1" si="270"/>
        <v>0</v>
      </c>
      <c r="AC187" s="30">
        <f t="shared" ca="1" si="270"/>
        <v>0</v>
      </c>
      <c r="AD187" s="30">
        <f t="shared" ca="1" si="270"/>
        <v>0</v>
      </c>
      <c r="AE187" s="30">
        <f t="shared" ca="1" si="270"/>
        <v>0</v>
      </c>
      <c r="AF187" s="30">
        <f t="shared" ca="1" si="270"/>
        <v>0</v>
      </c>
      <c r="AG187" s="30">
        <f t="shared" ca="1" si="270"/>
        <v>153.33333333333337</v>
      </c>
      <c r="AH187" s="30">
        <f t="shared" ca="1" si="270"/>
        <v>613.33333333333348</v>
      </c>
      <c r="AI187" s="30">
        <f t="shared" ca="1" si="270"/>
        <v>1104.0000000000002</v>
      </c>
      <c r="AJ187" s="30">
        <f t="shared" ca="1" si="270"/>
        <v>1613.8333333333335</v>
      </c>
      <c r="AK187" s="30">
        <f t="shared" ca="1" si="270"/>
        <v>2058.5000000000005</v>
      </c>
      <c r="AL187" s="30">
        <f t="shared" ca="1" si="270"/>
        <v>2704.0333333333338</v>
      </c>
      <c r="AM187" s="30">
        <f t="shared" ca="1" si="270"/>
        <v>4390.7000000000007</v>
      </c>
      <c r="AN187" s="30">
        <f t="shared" ca="1" si="270"/>
        <v>7230.4333333333343</v>
      </c>
      <c r="AO187" s="30">
        <f t="shared" ca="1" si="270"/>
        <v>11307.183333333334</v>
      </c>
      <c r="AP187" s="30">
        <f t="shared" ca="1" si="270"/>
        <v>16471.833333333336</v>
      </c>
      <c r="AQ187" s="30">
        <f t="shared" ca="1" si="270"/>
        <v>22278.183333333338</v>
      </c>
      <c r="AR187" s="30">
        <f t="shared" ca="1" si="270"/>
        <v>28465.566666666673</v>
      </c>
      <c r="AS187" s="30">
        <f t="shared" ca="1" si="270"/>
        <v>34850.75</v>
      </c>
      <c r="AT187" s="30">
        <f t="shared" ca="1" si="270"/>
        <v>41340.583333333336</v>
      </c>
      <c r="AU187" s="30">
        <f t="shared" ca="1" si="270"/>
        <v>47876.416666666672</v>
      </c>
      <c r="AV187" s="30">
        <f t="shared" ca="1" si="270"/>
        <v>54423.750000000007</v>
      </c>
      <c r="AW187" s="30">
        <f t="shared" ca="1" si="270"/>
        <v>60976.833333333343</v>
      </c>
      <c r="AX187" s="30">
        <f t="shared" ca="1" si="270"/>
        <v>67531.833333333343</v>
      </c>
      <c r="AY187" s="30">
        <f t="shared" ca="1" si="270"/>
        <v>74086.833333333343</v>
      </c>
      <c r="AZ187" s="30">
        <f t="shared" ca="1" si="270"/>
        <v>80641.833333333343</v>
      </c>
      <c r="BA187" s="30">
        <f t="shared" ca="1" si="270"/>
        <v>87196.833333333343</v>
      </c>
      <c r="BB187" s="30">
        <f t="shared" ca="1" si="270"/>
        <v>93751.833333333343</v>
      </c>
      <c r="BC187" s="30">
        <f t="shared" ca="1" si="270"/>
        <v>100306.83333333334</v>
      </c>
      <c r="BD187" s="30">
        <f t="shared" ca="1" si="270"/>
        <v>106478.50000000001</v>
      </c>
      <c r="BE187" s="30">
        <f t="shared" ca="1" si="270"/>
        <v>111500.16666666669</v>
      </c>
      <c r="BF187" s="30">
        <f t="shared" ca="1" si="270"/>
        <v>115295.16666666669</v>
      </c>
      <c r="BG187" s="30">
        <f t="shared" ca="1" si="270"/>
        <v>117815.58333333334</v>
      </c>
      <c r="BH187" s="30">
        <f t="shared" ca="1" si="270"/>
        <v>119224.33333333334</v>
      </c>
      <c r="BI187" s="30">
        <f t="shared" ca="1" si="270"/>
        <v>119977.58333333334</v>
      </c>
      <c r="BJ187" s="30">
        <f t="shared" ca="1" si="270"/>
        <v>120347.50000000003</v>
      </c>
      <c r="BK187" s="30">
        <f t="shared" ca="1" si="270"/>
        <v>120518.08333333334</v>
      </c>
      <c r="BL187" s="30">
        <f t="shared" ca="1" si="270"/>
        <v>120583.25000000003</v>
      </c>
      <c r="BM187" s="30">
        <f t="shared" ca="1" si="270"/>
        <v>120602.41666666669</v>
      </c>
      <c r="BN187" s="30">
        <f t="shared" ca="1" si="270"/>
        <v>120610.08333333334</v>
      </c>
      <c r="BO187" s="30">
        <f t="shared" ca="1" si="270"/>
        <v>120612.00000000003</v>
      </c>
      <c r="BP187" s="30">
        <f t="shared" ca="1" si="270"/>
        <v>120612.00000000003</v>
      </c>
      <c r="BQ187" s="30">
        <f t="shared" ca="1" si="270"/>
        <v>120612.00000000003</v>
      </c>
      <c r="BR187" s="30">
        <f t="shared" ca="1" si="270"/>
        <v>120612.00000000003</v>
      </c>
      <c r="BS187" s="30">
        <f t="shared" ca="1" si="270"/>
        <v>120612.00000000003</v>
      </c>
      <c r="BT187" s="30">
        <f t="shared" ca="1" si="270"/>
        <v>120612.00000000003</v>
      </c>
      <c r="BU187" s="30">
        <f t="shared" ca="1" si="270"/>
        <v>120612.00000000003</v>
      </c>
      <c r="BV187" s="30">
        <f t="shared" si="270"/>
        <v>0</v>
      </c>
      <c r="BW187" s="30">
        <f t="shared" si="270"/>
        <v>0</v>
      </c>
      <c r="BX187" s="30">
        <f t="shared" si="270"/>
        <v>0</v>
      </c>
      <c r="BY187" s="30">
        <f t="shared" si="270"/>
        <v>0</v>
      </c>
      <c r="BZ187" s="30">
        <f t="shared" si="270"/>
        <v>0</v>
      </c>
      <c r="CA187" s="30">
        <f t="shared" si="270"/>
        <v>0</v>
      </c>
      <c r="CB187" s="30">
        <f t="shared" si="270"/>
        <v>0</v>
      </c>
      <c r="CC187" s="30">
        <f t="shared" si="270"/>
        <v>0</v>
      </c>
      <c r="CD187" s="30">
        <f t="shared" si="270"/>
        <v>0</v>
      </c>
      <c r="CE187" s="30">
        <f t="shared" si="270"/>
        <v>0</v>
      </c>
      <c r="CF187" s="30">
        <f t="shared" si="270"/>
        <v>0</v>
      </c>
      <c r="CG187" s="30">
        <f t="shared" si="270"/>
        <v>0</v>
      </c>
      <c r="CH187" s="30">
        <f t="shared" si="270"/>
        <v>0</v>
      </c>
      <c r="CI187" s="30">
        <f t="shared" si="270"/>
        <v>0</v>
      </c>
      <c r="CJ187" s="30">
        <f t="shared" si="270"/>
        <v>0</v>
      </c>
      <c r="CK187" s="30">
        <f t="shared" si="270"/>
        <v>0</v>
      </c>
      <c r="CL187" s="30">
        <f t="shared" ref="CL187:CT187" si="271">CL142/(1+$S187)</f>
        <v>0</v>
      </c>
      <c r="CM187" s="30">
        <f t="shared" si="271"/>
        <v>0</v>
      </c>
      <c r="CN187" s="30">
        <f t="shared" si="271"/>
        <v>0</v>
      </c>
      <c r="CO187" s="30">
        <f t="shared" si="271"/>
        <v>0</v>
      </c>
      <c r="CP187" s="30">
        <f t="shared" si="271"/>
        <v>0</v>
      </c>
      <c r="CQ187" s="30">
        <f t="shared" si="271"/>
        <v>0</v>
      </c>
      <c r="CR187" s="30">
        <f t="shared" si="271"/>
        <v>0</v>
      </c>
      <c r="CS187" s="30">
        <f t="shared" si="271"/>
        <v>0</v>
      </c>
      <c r="CT187" s="30">
        <f t="shared" si="271"/>
        <v>0</v>
      </c>
    </row>
    <row r="188" spans="1:98" s="2" customFormat="1" ht="12" x14ac:dyDescent="0.25">
      <c r="A188" s="11">
        <f>ROW()</f>
        <v>188</v>
      </c>
      <c r="B188" s="98"/>
      <c r="C188" s="142"/>
      <c r="E188" s="23" t="str">
        <f>Lists!$N$9</f>
        <v>пустая строка</v>
      </c>
      <c r="P188" s="3"/>
      <c r="R188" s="23"/>
      <c r="S188" s="3"/>
      <c r="V188" s="74"/>
      <c r="W188" s="5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</row>
    <row r="189" spans="1:98" s="13" customFormat="1" x14ac:dyDescent="0.3">
      <c r="A189" s="12">
        <f>ROW()</f>
        <v>189</v>
      </c>
      <c r="B189" s="101"/>
      <c r="C189" s="142"/>
      <c r="E189" s="92"/>
      <c r="F189" s="13" t="str">
        <f>BP!$F$163</f>
        <v>Поступление ГП на склад ГП</v>
      </c>
      <c r="M189" s="4" t="str">
        <f>Lists!$R$8</f>
        <v>руб.</v>
      </c>
      <c r="P189" s="10"/>
      <c r="R189" s="92"/>
      <c r="S189" s="10"/>
      <c r="V189" s="80">
        <f ca="1">W189-SUM(W190:W199)</f>
        <v>0</v>
      </c>
      <c r="W189" s="10">
        <f ca="1">SUM(INDIRECT(ADDRESS(ROW(),SUMIFS($1:$1,$5:$5,1))):INDIRECT(ADDRESS(ROW(),SUMIFS($1:$1,$5:$5,MAX($5:$5)))))</f>
        <v>369116904.43333334</v>
      </c>
      <c r="Z189" s="10">
        <f ca="1">IF(Z$5="",0,SUM(Z190:Z199))</f>
        <v>0</v>
      </c>
      <c r="AA189" s="10">
        <f t="shared" ref="AA189:CL189" ca="1" si="272">IF(AA$5="",0,SUM(AA190:AA199))</f>
        <v>0</v>
      </c>
      <c r="AB189" s="10">
        <f t="shared" ca="1" si="272"/>
        <v>0</v>
      </c>
      <c r="AC189" s="10">
        <f t="shared" ca="1" si="272"/>
        <v>0</v>
      </c>
      <c r="AD189" s="10">
        <f t="shared" ca="1" si="272"/>
        <v>0</v>
      </c>
      <c r="AE189" s="10">
        <f t="shared" ca="1" si="272"/>
        <v>0</v>
      </c>
      <c r="AF189" s="10">
        <f t="shared" ca="1" si="272"/>
        <v>0</v>
      </c>
      <c r="AG189" s="10">
        <f t="shared" ca="1" si="272"/>
        <v>0</v>
      </c>
      <c r="AH189" s="10">
        <f t="shared" ca="1" si="272"/>
        <v>19803.333333333332</v>
      </c>
      <c r="AI189" s="10">
        <f t="shared" ca="1" si="272"/>
        <v>79213.333333333328</v>
      </c>
      <c r="AJ189" s="10">
        <f t="shared" ca="1" si="272"/>
        <v>142584</v>
      </c>
      <c r="AK189" s="10">
        <f t="shared" ca="1" si="272"/>
        <v>208430.08333333334</v>
      </c>
      <c r="AL189" s="10">
        <f t="shared" ca="1" si="272"/>
        <v>265859.75</v>
      </c>
      <c r="AM189" s="10">
        <f t="shared" ca="1" si="272"/>
        <v>349231.78333333338</v>
      </c>
      <c r="AN189" s="10">
        <f t="shared" ca="1" si="272"/>
        <v>567068.44999999995</v>
      </c>
      <c r="AO189" s="10">
        <f t="shared" ca="1" si="272"/>
        <v>933826.18333333335</v>
      </c>
      <c r="AP189" s="10">
        <f t="shared" ca="1" si="272"/>
        <v>1460347.3083333333</v>
      </c>
      <c r="AQ189" s="10">
        <f t="shared" ca="1" si="272"/>
        <v>2127373.0833333335</v>
      </c>
      <c r="AR189" s="10">
        <f t="shared" ca="1" si="272"/>
        <v>2877275.8083333331</v>
      </c>
      <c r="AS189" s="10">
        <f t="shared" ca="1" si="272"/>
        <v>3676389.8166666669</v>
      </c>
      <c r="AT189" s="10">
        <f t="shared" ca="1" si="272"/>
        <v>4501050.125</v>
      </c>
      <c r="AU189" s="10">
        <f t="shared" ca="1" si="272"/>
        <v>5339226.208333333</v>
      </c>
      <c r="AV189" s="10">
        <f t="shared" ca="1" si="272"/>
        <v>6183343.291666667</v>
      </c>
      <c r="AW189" s="10">
        <f t="shared" ca="1" si="272"/>
        <v>7028945.625</v>
      </c>
      <c r="AX189" s="10">
        <f t="shared" ca="1" si="272"/>
        <v>7875290.583333333</v>
      </c>
      <c r="AY189" s="10">
        <f t="shared" ca="1" si="272"/>
        <v>8721883.083333334</v>
      </c>
      <c r="AZ189" s="10">
        <f t="shared" ca="1" si="272"/>
        <v>9568475.583333334</v>
      </c>
      <c r="BA189" s="10">
        <f t="shared" ca="1" si="272"/>
        <v>10415068.083333334</v>
      </c>
      <c r="BB189" s="10">
        <f t="shared" ca="1" si="272"/>
        <v>11261660.583333334</v>
      </c>
      <c r="BC189" s="10">
        <f t="shared" ca="1" si="272"/>
        <v>12108253.083333334</v>
      </c>
      <c r="BD189" s="10">
        <f t="shared" ca="1" si="272"/>
        <v>12954845.583333334</v>
      </c>
      <c r="BE189" s="10">
        <f t="shared" ca="1" si="272"/>
        <v>13751929.75</v>
      </c>
      <c r="BF189" s="10">
        <f t="shared" ca="1" si="272"/>
        <v>14400488.916666666</v>
      </c>
      <c r="BG189" s="10">
        <f t="shared" ca="1" si="272"/>
        <v>14890621.416666666</v>
      </c>
      <c r="BH189" s="10">
        <f t="shared" ca="1" si="272"/>
        <v>15216138.708333334</v>
      </c>
      <c r="BI189" s="10">
        <f t="shared" ca="1" si="272"/>
        <v>15398081.833333334</v>
      </c>
      <c r="BJ189" s="10">
        <f t="shared" ca="1" si="272"/>
        <v>15495365.708333334</v>
      </c>
      <c r="BK189" s="10">
        <f t="shared" ca="1" si="272"/>
        <v>15543141.25</v>
      </c>
      <c r="BL189" s="10">
        <f t="shared" ca="1" si="272"/>
        <v>15565172.458333334</v>
      </c>
      <c r="BM189" s="10">
        <f t="shared" ca="1" si="272"/>
        <v>15573588.875</v>
      </c>
      <c r="BN189" s="10">
        <f t="shared" ca="1" si="272"/>
        <v>15576064.291666666</v>
      </c>
      <c r="BO189" s="10">
        <f t="shared" ca="1" si="272"/>
        <v>15577054.458333334</v>
      </c>
      <c r="BP189" s="10">
        <f t="shared" ca="1" si="272"/>
        <v>15577302.000000002</v>
      </c>
      <c r="BQ189" s="10">
        <f t="shared" ca="1" si="272"/>
        <v>15577302.000000002</v>
      </c>
      <c r="BR189" s="10">
        <f t="shared" ca="1" si="272"/>
        <v>15577302.000000002</v>
      </c>
      <c r="BS189" s="10">
        <f t="shared" ca="1" si="272"/>
        <v>15577302.000000002</v>
      </c>
      <c r="BT189" s="10">
        <f t="shared" ca="1" si="272"/>
        <v>15577302.000000002</v>
      </c>
      <c r="BU189" s="10">
        <f t="shared" ca="1" si="272"/>
        <v>15577302.000000002</v>
      </c>
      <c r="BV189" s="10">
        <f t="shared" si="272"/>
        <v>0</v>
      </c>
      <c r="BW189" s="10">
        <f t="shared" si="272"/>
        <v>0</v>
      </c>
      <c r="BX189" s="10">
        <f t="shared" si="272"/>
        <v>0</v>
      </c>
      <c r="BY189" s="10">
        <f t="shared" si="272"/>
        <v>0</v>
      </c>
      <c r="BZ189" s="10">
        <f t="shared" si="272"/>
        <v>0</v>
      </c>
      <c r="CA189" s="10">
        <f t="shared" si="272"/>
        <v>0</v>
      </c>
      <c r="CB189" s="10">
        <f t="shared" si="272"/>
        <v>0</v>
      </c>
      <c r="CC189" s="10">
        <f t="shared" si="272"/>
        <v>0</v>
      </c>
      <c r="CD189" s="10">
        <f t="shared" si="272"/>
        <v>0</v>
      </c>
      <c r="CE189" s="10">
        <f t="shared" si="272"/>
        <v>0</v>
      </c>
      <c r="CF189" s="10">
        <f t="shared" si="272"/>
        <v>0</v>
      </c>
      <c r="CG189" s="10">
        <f t="shared" si="272"/>
        <v>0</v>
      </c>
      <c r="CH189" s="10">
        <f t="shared" si="272"/>
        <v>0</v>
      </c>
      <c r="CI189" s="10">
        <f t="shared" si="272"/>
        <v>0</v>
      </c>
      <c r="CJ189" s="10">
        <f t="shared" si="272"/>
        <v>0</v>
      </c>
      <c r="CK189" s="10">
        <f t="shared" si="272"/>
        <v>0</v>
      </c>
      <c r="CL189" s="10">
        <f t="shared" si="272"/>
        <v>0</v>
      </c>
      <c r="CM189" s="10">
        <f t="shared" ref="CM189:CT189" si="273">IF(CM$5="",0,SUM(CM190:CM199))</f>
        <v>0</v>
      </c>
      <c r="CN189" s="10">
        <f t="shared" si="273"/>
        <v>0</v>
      </c>
      <c r="CO189" s="10">
        <f t="shared" si="273"/>
        <v>0</v>
      </c>
      <c r="CP189" s="10">
        <f t="shared" si="273"/>
        <v>0</v>
      </c>
      <c r="CQ189" s="10">
        <f t="shared" si="273"/>
        <v>0</v>
      </c>
      <c r="CR189" s="10">
        <f t="shared" si="273"/>
        <v>0</v>
      </c>
      <c r="CS189" s="10">
        <f t="shared" si="273"/>
        <v>0</v>
      </c>
      <c r="CT189" s="10">
        <f t="shared" si="273"/>
        <v>0</v>
      </c>
    </row>
    <row r="190" spans="1:98" s="27" customFormat="1" ht="12" x14ac:dyDescent="0.25">
      <c r="A190" s="26">
        <f>ROW()</f>
        <v>190</v>
      </c>
      <c r="B190" s="97"/>
      <c r="C190" s="142"/>
      <c r="E190" s="24"/>
      <c r="F190" s="66" t="str">
        <f>$F$189</f>
        <v>Поступление ГП на склад ГП</v>
      </c>
      <c r="G190" s="27" t="str">
        <f>BP!$F$21</f>
        <v>Основа</v>
      </c>
      <c r="M190" s="27" t="str">
        <f>Lists!$R$8</f>
        <v>руб.</v>
      </c>
      <c r="P190" s="30"/>
      <c r="R190" s="24"/>
      <c r="S190" s="136">
        <f t="shared" ref="S190:S198" si="274">SUMIFS($S$243:$S$252,$G$243:$G$252,$G190)</f>
        <v>0.2</v>
      </c>
      <c r="V190" s="85"/>
      <c r="W190" s="29">
        <f ca="1">SUM(INDIRECT(ADDRESS(ROW(),SUMIFS($1:$1,$5:$5,1))):INDIRECT(ADDRESS(ROW(),SUMIFS($1:$1,$5:$5,MAX($5:$5)))))</f>
        <v>65236955</v>
      </c>
      <c r="Z190" s="30">
        <f t="shared" ref="Z190:CK190" ca="1" si="275">Z145/(1+$S190)</f>
        <v>0</v>
      </c>
      <c r="AA190" s="30">
        <f t="shared" ca="1" si="275"/>
        <v>0</v>
      </c>
      <c r="AB190" s="30">
        <f t="shared" ca="1" si="275"/>
        <v>0</v>
      </c>
      <c r="AC190" s="30">
        <f t="shared" ca="1" si="275"/>
        <v>0</v>
      </c>
      <c r="AD190" s="30">
        <f t="shared" ca="1" si="275"/>
        <v>0</v>
      </c>
      <c r="AE190" s="30">
        <f t="shared" ca="1" si="275"/>
        <v>0</v>
      </c>
      <c r="AF190" s="30">
        <f t="shared" ca="1" si="275"/>
        <v>0</v>
      </c>
      <c r="AG190" s="30">
        <f t="shared" ca="1" si="275"/>
        <v>0</v>
      </c>
      <c r="AH190" s="30">
        <f t="shared" ca="1" si="275"/>
        <v>3500</v>
      </c>
      <c r="AI190" s="30">
        <f t="shared" ca="1" si="275"/>
        <v>14000</v>
      </c>
      <c r="AJ190" s="30">
        <f t="shared" ca="1" si="275"/>
        <v>25200</v>
      </c>
      <c r="AK190" s="30">
        <f t="shared" ca="1" si="275"/>
        <v>36837.5</v>
      </c>
      <c r="AL190" s="30">
        <f t="shared" ca="1" si="275"/>
        <v>46987.5</v>
      </c>
      <c r="AM190" s="30">
        <f t="shared" ca="1" si="275"/>
        <v>61722.500000000015</v>
      </c>
      <c r="AN190" s="30">
        <f t="shared" ca="1" si="275"/>
        <v>100222.50000000001</v>
      </c>
      <c r="AO190" s="30">
        <f t="shared" ca="1" si="275"/>
        <v>165042.5</v>
      </c>
      <c r="AP190" s="30">
        <f t="shared" ca="1" si="275"/>
        <v>258098.75</v>
      </c>
      <c r="AQ190" s="30">
        <f t="shared" ca="1" si="275"/>
        <v>375987.5</v>
      </c>
      <c r="AR190" s="30">
        <f t="shared" ca="1" si="275"/>
        <v>508523.75</v>
      </c>
      <c r="AS190" s="30">
        <f t="shared" ca="1" si="275"/>
        <v>649757.5</v>
      </c>
      <c r="AT190" s="30">
        <f t="shared" ca="1" si="275"/>
        <v>795506.25</v>
      </c>
      <c r="AU190" s="30">
        <f t="shared" ca="1" si="275"/>
        <v>943643.75</v>
      </c>
      <c r="AV190" s="30">
        <f t="shared" ca="1" si="275"/>
        <v>1092831.25</v>
      </c>
      <c r="AW190" s="30">
        <f t="shared" ca="1" si="275"/>
        <v>1242281.25</v>
      </c>
      <c r="AX190" s="30">
        <f t="shared" ca="1" si="275"/>
        <v>1391862.5</v>
      </c>
      <c r="AY190" s="30">
        <f t="shared" ca="1" si="275"/>
        <v>1541487.5</v>
      </c>
      <c r="AZ190" s="30">
        <f t="shared" ca="1" si="275"/>
        <v>1691112.5</v>
      </c>
      <c r="BA190" s="30">
        <f t="shared" ca="1" si="275"/>
        <v>1840737.5</v>
      </c>
      <c r="BB190" s="30">
        <f t="shared" ca="1" si="275"/>
        <v>1990362.5</v>
      </c>
      <c r="BC190" s="30">
        <f t="shared" ca="1" si="275"/>
        <v>2139987.5</v>
      </c>
      <c r="BD190" s="30">
        <f t="shared" ca="1" si="275"/>
        <v>2289612.5</v>
      </c>
      <c r="BE190" s="30">
        <f t="shared" ca="1" si="275"/>
        <v>2430487.5</v>
      </c>
      <c r="BF190" s="30">
        <f t="shared" ca="1" si="275"/>
        <v>2545112.5</v>
      </c>
      <c r="BG190" s="30">
        <f t="shared" ca="1" si="275"/>
        <v>2631737.5</v>
      </c>
      <c r="BH190" s="30">
        <f t="shared" ca="1" si="275"/>
        <v>2689268.75</v>
      </c>
      <c r="BI190" s="30">
        <f t="shared" ca="1" si="275"/>
        <v>2721425</v>
      </c>
      <c r="BJ190" s="30">
        <f t="shared" ca="1" si="275"/>
        <v>2738618.75</v>
      </c>
      <c r="BK190" s="30">
        <f t="shared" ca="1" si="275"/>
        <v>2747062.5</v>
      </c>
      <c r="BL190" s="30">
        <f t="shared" ca="1" si="275"/>
        <v>2750956.25</v>
      </c>
      <c r="BM190" s="30">
        <f t="shared" ca="1" si="275"/>
        <v>2752443.75</v>
      </c>
      <c r="BN190" s="30">
        <f t="shared" ca="1" si="275"/>
        <v>2752881.25</v>
      </c>
      <c r="BO190" s="30">
        <f t="shared" ca="1" si="275"/>
        <v>2753056.25</v>
      </c>
      <c r="BP190" s="30">
        <f t="shared" ca="1" si="275"/>
        <v>2753100.0000000005</v>
      </c>
      <c r="BQ190" s="30">
        <f t="shared" ca="1" si="275"/>
        <v>2753100.0000000005</v>
      </c>
      <c r="BR190" s="30">
        <f t="shared" ca="1" si="275"/>
        <v>2753100.0000000005</v>
      </c>
      <c r="BS190" s="30">
        <f t="shared" ca="1" si="275"/>
        <v>2753100.0000000005</v>
      </c>
      <c r="BT190" s="30">
        <f t="shared" ca="1" si="275"/>
        <v>2753100.0000000005</v>
      </c>
      <c r="BU190" s="30">
        <f t="shared" ca="1" si="275"/>
        <v>2753100.0000000005</v>
      </c>
      <c r="BV190" s="30">
        <f t="shared" si="275"/>
        <v>0</v>
      </c>
      <c r="BW190" s="30">
        <f t="shared" si="275"/>
        <v>0</v>
      </c>
      <c r="BX190" s="30">
        <f t="shared" si="275"/>
        <v>0</v>
      </c>
      <c r="BY190" s="30">
        <f t="shared" si="275"/>
        <v>0</v>
      </c>
      <c r="BZ190" s="30">
        <f t="shared" si="275"/>
        <v>0</v>
      </c>
      <c r="CA190" s="30">
        <f t="shared" si="275"/>
        <v>0</v>
      </c>
      <c r="CB190" s="30">
        <f t="shared" si="275"/>
        <v>0</v>
      </c>
      <c r="CC190" s="30">
        <f t="shared" si="275"/>
        <v>0</v>
      </c>
      <c r="CD190" s="30">
        <f t="shared" si="275"/>
        <v>0</v>
      </c>
      <c r="CE190" s="30">
        <f t="shared" si="275"/>
        <v>0</v>
      </c>
      <c r="CF190" s="30">
        <f t="shared" si="275"/>
        <v>0</v>
      </c>
      <c r="CG190" s="30">
        <f t="shared" si="275"/>
        <v>0</v>
      </c>
      <c r="CH190" s="30">
        <f t="shared" si="275"/>
        <v>0</v>
      </c>
      <c r="CI190" s="30">
        <f t="shared" si="275"/>
        <v>0</v>
      </c>
      <c r="CJ190" s="30">
        <f t="shared" si="275"/>
        <v>0</v>
      </c>
      <c r="CK190" s="30">
        <f t="shared" si="275"/>
        <v>0</v>
      </c>
      <c r="CL190" s="30">
        <f t="shared" ref="CL190:CT190" si="276">CL145/(1+$S190)</f>
        <v>0</v>
      </c>
      <c r="CM190" s="30">
        <f t="shared" si="276"/>
        <v>0</v>
      </c>
      <c r="CN190" s="30">
        <f t="shared" si="276"/>
        <v>0</v>
      </c>
      <c r="CO190" s="30">
        <f t="shared" si="276"/>
        <v>0</v>
      </c>
      <c r="CP190" s="30">
        <f t="shared" si="276"/>
        <v>0</v>
      </c>
      <c r="CQ190" s="30">
        <f t="shared" si="276"/>
        <v>0</v>
      </c>
      <c r="CR190" s="30">
        <f t="shared" si="276"/>
        <v>0</v>
      </c>
      <c r="CS190" s="30">
        <f t="shared" si="276"/>
        <v>0</v>
      </c>
      <c r="CT190" s="30">
        <f t="shared" si="276"/>
        <v>0</v>
      </c>
    </row>
    <row r="191" spans="1:98" s="27" customFormat="1" ht="12" x14ac:dyDescent="0.25">
      <c r="A191" s="26">
        <f>ROW()</f>
        <v>191</v>
      </c>
      <c r="B191" s="97"/>
      <c r="C191" s="142"/>
      <c r="E191" s="24"/>
      <c r="F191" s="66" t="str">
        <f t="shared" ref="F191:F198" si="277">$F$189</f>
        <v>Поступление ГП на склад ГП</v>
      </c>
      <c r="G191" s="27" t="str">
        <f>BP!$F$22</f>
        <v>Сырье</v>
      </c>
      <c r="H191" s="67"/>
      <c r="I191" s="67"/>
      <c r="J191" s="67"/>
      <c r="K191" s="67"/>
      <c r="L191" s="67"/>
      <c r="M191" s="27" t="str">
        <f>Lists!$R$8</f>
        <v>руб.</v>
      </c>
      <c r="P191" s="30"/>
      <c r="R191" s="24"/>
      <c r="S191" s="136">
        <f t="shared" si="274"/>
        <v>0.2</v>
      </c>
      <c r="V191" s="85"/>
      <c r="W191" s="29">
        <f ca="1">SUM(INDIRECT(ADDRESS(ROW(),SUMIFS($1:$1,$5:$5,1))):INDIRECT(ADDRESS(ROW(),SUMIFS($1:$1,$5:$5,MAX($5:$5)))))</f>
        <v>7455652</v>
      </c>
      <c r="Z191" s="30">
        <f t="shared" ref="Z191:CK191" ca="1" si="278">Z146/(1+$S191)</f>
        <v>0</v>
      </c>
      <c r="AA191" s="30">
        <f t="shared" ca="1" si="278"/>
        <v>0</v>
      </c>
      <c r="AB191" s="30">
        <f t="shared" ca="1" si="278"/>
        <v>0</v>
      </c>
      <c r="AC191" s="30">
        <f t="shared" ca="1" si="278"/>
        <v>0</v>
      </c>
      <c r="AD191" s="30">
        <f t="shared" ca="1" si="278"/>
        <v>0</v>
      </c>
      <c r="AE191" s="30">
        <f t="shared" ca="1" si="278"/>
        <v>0</v>
      </c>
      <c r="AF191" s="30">
        <f t="shared" ca="1" si="278"/>
        <v>0</v>
      </c>
      <c r="AG191" s="30">
        <f t="shared" ca="1" si="278"/>
        <v>0</v>
      </c>
      <c r="AH191" s="30">
        <f t="shared" ca="1" si="278"/>
        <v>400</v>
      </c>
      <c r="AI191" s="30">
        <f t="shared" ca="1" si="278"/>
        <v>1600</v>
      </c>
      <c r="AJ191" s="30">
        <f t="shared" ca="1" si="278"/>
        <v>2880</v>
      </c>
      <c r="AK191" s="30">
        <f t="shared" ca="1" si="278"/>
        <v>4210</v>
      </c>
      <c r="AL191" s="30">
        <f t="shared" ca="1" si="278"/>
        <v>5370</v>
      </c>
      <c r="AM191" s="30">
        <f t="shared" ca="1" si="278"/>
        <v>7054.0000000000009</v>
      </c>
      <c r="AN191" s="30">
        <f t="shared" ca="1" si="278"/>
        <v>11454.000000000002</v>
      </c>
      <c r="AO191" s="30">
        <f t="shared" ca="1" si="278"/>
        <v>18862.000000000004</v>
      </c>
      <c r="AP191" s="30">
        <f t="shared" ca="1" si="278"/>
        <v>29496.999999999996</v>
      </c>
      <c r="AQ191" s="30">
        <f t="shared" ca="1" si="278"/>
        <v>42970</v>
      </c>
      <c r="AR191" s="30">
        <f t="shared" ca="1" si="278"/>
        <v>58117</v>
      </c>
      <c r="AS191" s="30">
        <f t="shared" ca="1" si="278"/>
        <v>74258.000000000015</v>
      </c>
      <c r="AT191" s="30">
        <f t="shared" ca="1" si="278"/>
        <v>90915</v>
      </c>
      <c r="AU191" s="30">
        <f t="shared" ca="1" si="278"/>
        <v>107845</v>
      </c>
      <c r="AV191" s="30">
        <f t="shared" ca="1" si="278"/>
        <v>124895</v>
      </c>
      <c r="AW191" s="30">
        <f t="shared" ca="1" si="278"/>
        <v>141975</v>
      </c>
      <c r="AX191" s="30">
        <f t="shared" ca="1" si="278"/>
        <v>159070</v>
      </c>
      <c r="AY191" s="30">
        <f t="shared" ca="1" si="278"/>
        <v>176170</v>
      </c>
      <c r="AZ191" s="30">
        <f t="shared" ca="1" si="278"/>
        <v>193270</v>
      </c>
      <c r="BA191" s="30">
        <f t="shared" ca="1" si="278"/>
        <v>210370</v>
      </c>
      <c r="BB191" s="30">
        <f t="shared" ca="1" si="278"/>
        <v>227470</v>
      </c>
      <c r="BC191" s="30">
        <f t="shared" ca="1" si="278"/>
        <v>244570</v>
      </c>
      <c r="BD191" s="30">
        <f t="shared" ca="1" si="278"/>
        <v>261670</v>
      </c>
      <c r="BE191" s="30">
        <f t="shared" ca="1" si="278"/>
        <v>277770</v>
      </c>
      <c r="BF191" s="30">
        <f t="shared" ca="1" si="278"/>
        <v>290870</v>
      </c>
      <c r="BG191" s="30">
        <f t="shared" ca="1" si="278"/>
        <v>300770</v>
      </c>
      <c r="BH191" s="30">
        <f t="shared" ca="1" si="278"/>
        <v>307345</v>
      </c>
      <c r="BI191" s="30">
        <f t="shared" ca="1" si="278"/>
        <v>311020</v>
      </c>
      <c r="BJ191" s="30">
        <f t="shared" ca="1" si="278"/>
        <v>312985</v>
      </c>
      <c r="BK191" s="30">
        <f t="shared" ca="1" si="278"/>
        <v>313950</v>
      </c>
      <c r="BL191" s="30">
        <f t="shared" ca="1" si="278"/>
        <v>314395</v>
      </c>
      <c r="BM191" s="30">
        <f t="shared" ca="1" si="278"/>
        <v>314565</v>
      </c>
      <c r="BN191" s="30">
        <f t="shared" ca="1" si="278"/>
        <v>314615</v>
      </c>
      <c r="BO191" s="30">
        <f t="shared" ca="1" si="278"/>
        <v>314635</v>
      </c>
      <c r="BP191" s="30">
        <f t="shared" ca="1" si="278"/>
        <v>314640.00000000006</v>
      </c>
      <c r="BQ191" s="30">
        <f t="shared" ca="1" si="278"/>
        <v>314640.00000000006</v>
      </c>
      <c r="BR191" s="30">
        <f t="shared" ca="1" si="278"/>
        <v>314640.00000000006</v>
      </c>
      <c r="BS191" s="30">
        <f t="shared" ca="1" si="278"/>
        <v>314640.00000000006</v>
      </c>
      <c r="BT191" s="30">
        <f t="shared" ca="1" si="278"/>
        <v>314640.00000000006</v>
      </c>
      <c r="BU191" s="30">
        <f t="shared" ca="1" si="278"/>
        <v>314640.00000000006</v>
      </c>
      <c r="BV191" s="30">
        <f t="shared" si="278"/>
        <v>0</v>
      </c>
      <c r="BW191" s="30">
        <f t="shared" si="278"/>
        <v>0</v>
      </c>
      <c r="BX191" s="30">
        <f t="shared" si="278"/>
        <v>0</v>
      </c>
      <c r="BY191" s="30">
        <f t="shared" si="278"/>
        <v>0</v>
      </c>
      <c r="BZ191" s="30">
        <f t="shared" si="278"/>
        <v>0</v>
      </c>
      <c r="CA191" s="30">
        <f t="shared" si="278"/>
        <v>0</v>
      </c>
      <c r="CB191" s="30">
        <f t="shared" si="278"/>
        <v>0</v>
      </c>
      <c r="CC191" s="30">
        <f t="shared" si="278"/>
        <v>0</v>
      </c>
      <c r="CD191" s="30">
        <f t="shared" si="278"/>
        <v>0</v>
      </c>
      <c r="CE191" s="30">
        <f t="shared" si="278"/>
        <v>0</v>
      </c>
      <c r="CF191" s="30">
        <f t="shared" si="278"/>
        <v>0</v>
      </c>
      <c r="CG191" s="30">
        <f t="shared" si="278"/>
        <v>0</v>
      </c>
      <c r="CH191" s="30">
        <f t="shared" si="278"/>
        <v>0</v>
      </c>
      <c r="CI191" s="30">
        <f t="shared" si="278"/>
        <v>0</v>
      </c>
      <c r="CJ191" s="30">
        <f t="shared" si="278"/>
        <v>0</v>
      </c>
      <c r="CK191" s="30">
        <f t="shared" si="278"/>
        <v>0</v>
      </c>
      <c r="CL191" s="30">
        <f t="shared" ref="CL191:CT191" si="279">CL146/(1+$S191)</f>
        <v>0</v>
      </c>
      <c r="CM191" s="30">
        <f t="shared" si="279"/>
        <v>0</v>
      </c>
      <c r="CN191" s="30">
        <f t="shared" si="279"/>
        <v>0</v>
      </c>
      <c r="CO191" s="30">
        <f t="shared" si="279"/>
        <v>0</v>
      </c>
      <c r="CP191" s="30">
        <f t="shared" si="279"/>
        <v>0</v>
      </c>
      <c r="CQ191" s="30">
        <f t="shared" si="279"/>
        <v>0</v>
      </c>
      <c r="CR191" s="30">
        <f t="shared" si="279"/>
        <v>0</v>
      </c>
      <c r="CS191" s="30">
        <f t="shared" si="279"/>
        <v>0</v>
      </c>
      <c r="CT191" s="30">
        <f t="shared" si="279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 t="shared" si="277"/>
        <v>Поступление ГП на склад ГП</v>
      </c>
      <c r="G192" s="27" t="str">
        <f>BP!$F$23</f>
        <v>Материал</v>
      </c>
      <c r="M192" s="27" t="str">
        <f>Lists!$R$8</f>
        <v>руб.</v>
      </c>
      <c r="P192" s="30"/>
      <c r="R192" s="24"/>
      <c r="S192" s="136">
        <f t="shared" si="274"/>
        <v>0.2</v>
      </c>
      <c r="V192" s="85"/>
      <c r="W192" s="29">
        <f ca="1">SUM(INDIRECT(ADDRESS(ROW(),SUMIFS($1:$1,$5:$5,1))):INDIRECT(ADDRESS(ROW(),SUMIFS($1:$1,$5:$5,MAX($5:$5)))))</f>
        <v>8698260.6666666679</v>
      </c>
      <c r="Z192" s="30">
        <f t="shared" ref="Z192:CK192" ca="1" si="280">Z147/(1+$S192)</f>
        <v>0</v>
      </c>
      <c r="AA192" s="30">
        <f t="shared" ca="1" si="280"/>
        <v>0</v>
      </c>
      <c r="AB192" s="30">
        <f t="shared" ca="1" si="280"/>
        <v>0</v>
      </c>
      <c r="AC192" s="30">
        <f t="shared" ca="1" si="280"/>
        <v>0</v>
      </c>
      <c r="AD192" s="30">
        <f t="shared" ca="1" si="280"/>
        <v>0</v>
      </c>
      <c r="AE192" s="30">
        <f t="shared" ca="1" si="280"/>
        <v>0</v>
      </c>
      <c r="AF192" s="30">
        <f t="shared" ca="1" si="280"/>
        <v>0</v>
      </c>
      <c r="AG192" s="30">
        <f t="shared" ca="1" si="280"/>
        <v>0</v>
      </c>
      <c r="AH192" s="30">
        <f t="shared" ca="1" si="280"/>
        <v>466.66666666666669</v>
      </c>
      <c r="AI192" s="30">
        <f t="shared" ca="1" si="280"/>
        <v>1866.6666666666667</v>
      </c>
      <c r="AJ192" s="30">
        <f t="shared" ca="1" si="280"/>
        <v>3360</v>
      </c>
      <c r="AK192" s="30">
        <f t="shared" ca="1" si="280"/>
        <v>4911.666666666667</v>
      </c>
      <c r="AL192" s="30">
        <f t="shared" ca="1" si="280"/>
        <v>6265</v>
      </c>
      <c r="AM192" s="30">
        <f t="shared" ca="1" si="280"/>
        <v>8229.6666666666697</v>
      </c>
      <c r="AN192" s="30">
        <f t="shared" ca="1" si="280"/>
        <v>13363.000000000002</v>
      </c>
      <c r="AO192" s="30">
        <f t="shared" ca="1" si="280"/>
        <v>22005.666666666668</v>
      </c>
      <c r="AP192" s="30">
        <f t="shared" ca="1" si="280"/>
        <v>34413.166666666664</v>
      </c>
      <c r="AQ192" s="30">
        <f t="shared" ca="1" si="280"/>
        <v>50131.666666666672</v>
      </c>
      <c r="AR192" s="30">
        <f t="shared" ca="1" si="280"/>
        <v>67803.166666666672</v>
      </c>
      <c r="AS192" s="30">
        <f t="shared" ca="1" si="280"/>
        <v>86634.333333333328</v>
      </c>
      <c r="AT192" s="30">
        <f t="shared" ca="1" si="280"/>
        <v>106067.5</v>
      </c>
      <c r="AU192" s="30">
        <f t="shared" ca="1" si="280"/>
        <v>125819.16666666667</v>
      </c>
      <c r="AV192" s="30">
        <f t="shared" ca="1" si="280"/>
        <v>145710.83333333334</v>
      </c>
      <c r="AW192" s="30">
        <f t="shared" ca="1" si="280"/>
        <v>165637.5</v>
      </c>
      <c r="AX192" s="30">
        <f t="shared" ca="1" si="280"/>
        <v>185581.66666666669</v>
      </c>
      <c r="AY192" s="30">
        <f t="shared" ca="1" si="280"/>
        <v>205531.66666666669</v>
      </c>
      <c r="AZ192" s="30">
        <f t="shared" ca="1" si="280"/>
        <v>225481.66666666669</v>
      </c>
      <c r="BA192" s="30">
        <f t="shared" ca="1" si="280"/>
        <v>245431.66666666669</v>
      </c>
      <c r="BB192" s="30">
        <f t="shared" ca="1" si="280"/>
        <v>265381.66666666669</v>
      </c>
      <c r="BC192" s="30">
        <f t="shared" ca="1" si="280"/>
        <v>285331.66666666669</v>
      </c>
      <c r="BD192" s="30">
        <f t="shared" ca="1" si="280"/>
        <v>305281.66666666669</v>
      </c>
      <c r="BE192" s="30">
        <f t="shared" ca="1" si="280"/>
        <v>324065</v>
      </c>
      <c r="BF192" s="30">
        <f t="shared" ca="1" si="280"/>
        <v>339348.33333333337</v>
      </c>
      <c r="BG192" s="30">
        <f t="shared" ca="1" si="280"/>
        <v>350898.33333333337</v>
      </c>
      <c r="BH192" s="30">
        <f t="shared" ca="1" si="280"/>
        <v>358569.16666666669</v>
      </c>
      <c r="BI192" s="30">
        <f t="shared" ca="1" si="280"/>
        <v>362856.66666666669</v>
      </c>
      <c r="BJ192" s="30">
        <f t="shared" ca="1" si="280"/>
        <v>365149.16666666669</v>
      </c>
      <c r="BK192" s="30">
        <f t="shared" ca="1" si="280"/>
        <v>366275</v>
      </c>
      <c r="BL192" s="30">
        <f t="shared" ca="1" si="280"/>
        <v>366794.16666666669</v>
      </c>
      <c r="BM192" s="30">
        <f t="shared" ca="1" si="280"/>
        <v>366992.5</v>
      </c>
      <c r="BN192" s="30">
        <f t="shared" ca="1" si="280"/>
        <v>367050.83333333337</v>
      </c>
      <c r="BO192" s="30">
        <f t="shared" ca="1" si="280"/>
        <v>367074.16666666669</v>
      </c>
      <c r="BP192" s="30">
        <f t="shared" ca="1" si="280"/>
        <v>367080.00000000006</v>
      </c>
      <c r="BQ192" s="30">
        <f t="shared" ca="1" si="280"/>
        <v>367080.00000000006</v>
      </c>
      <c r="BR192" s="30">
        <f t="shared" ca="1" si="280"/>
        <v>367080.00000000006</v>
      </c>
      <c r="BS192" s="30">
        <f t="shared" ca="1" si="280"/>
        <v>367080.00000000006</v>
      </c>
      <c r="BT192" s="30">
        <f t="shared" ca="1" si="280"/>
        <v>367080.00000000006</v>
      </c>
      <c r="BU192" s="30">
        <f t="shared" ca="1" si="280"/>
        <v>367080.00000000006</v>
      </c>
      <c r="BV192" s="30">
        <f t="shared" si="280"/>
        <v>0</v>
      </c>
      <c r="BW192" s="30">
        <f t="shared" si="280"/>
        <v>0</v>
      </c>
      <c r="BX192" s="30">
        <f t="shared" si="280"/>
        <v>0</v>
      </c>
      <c r="BY192" s="30">
        <f t="shared" si="280"/>
        <v>0</v>
      </c>
      <c r="BZ192" s="30">
        <f t="shared" si="280"/>
        <v>0</v>
      </c>
      <c r="CA192" s="30">
        <f t="shared" si="280"/>
        <v>0</v>
      </c>
      <c r="CB192" s="30">
        <f t="shared" si="280"/>
        <v>0</v>
      </c>
      <c r="CC192" s="30">
        <f t="shared" si="280"/>
        <v>0</v>
      </c>
      <c r="CD192" s="30">
        <f t="shared" si="280"/>
        <v>0</v>
      </c>
      <c r="CE192" s="30">
        <f t="shared" si="280"/>
        <v>0</v>
      </c>
      <c r="CF192" s="30">
        <f t="shared" si="280"/>
        <v>0</v>
      </c>
      <c r="CG192" s="30">
        <f t="shared" si="280"/>
        <v>0</v>
      </c>
      <c r="CH192" s="30">
        <f t="shared" si="280"/>
        <v>0</v>
      </c>
      <c r="CI192" s="30">
        <f t="shared" si="280"/>
        <v>0</v>
      </c>
      <c r="CJ192" s="30">
        <f t="shared" si="280"/>
        <v>0</v>
      </c>
      <c r="CK192" s="30">
        <f t="shared" si="280"/>
        <v>0</v>
      </c>
      <c r="CL192" s="30">
        <f t="shared" ref="CL192:CT192" si="281">CL147/(1+$S192)</f>
        <v>0</v>
      </c>
      <c r="CM192" s="30">
        <f t="shared" si="281"/>
        <v>0</v>
      </c>
      <c r="CN192" s="30">
        <f t="shared" si="281"/>
        <v>0</v>
      </c>
      <c r="CO192" s="30">
        <f t="shared" si="281"/>
        <v>0</v>
      </c>
      <c r="CP192" s="30">
        <f t="shared" si="281"/>
        <v>0</v>
      </c>
      <c r="CQ192" s="30">
        <f t="shared" si="281"/>
        <v>0</v>
      </c>
      <c r="CR192" s="30">
        <f t="shared" si="281"/>
        <v>0</v>
      </c>
      <c r="CS192" s="30">
        <f t="shared" si="281"/>
        <v>0</v>
      </c>
      <c r="CT192" s="30">
        <f t="shared" si="281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si="277"/>
        <v>Поступление ГП на склад ГП</v>
      </c>
      <c r="G193" s="27" t="str">
        <f>BP!$F$24</f>
        <v>Вн.пр-во</v>
      </c>
      <c r="M193" s="27" t="str">
        <f>Lists!$R$8</f>
        <v>руб.</v>
      </c>
      <c r="P193" s="30"/>
      <c r="R193" s="24"/>
      <c r="S193" s="136">
        <f t="shared" si="274"/>
        <v>0</v>
      </c>
      <c r="V193" s="85"/>
      <c r="W193" s="29">
        <f ca="1">SUM(INDIRECT(ADDRESS(ROW(),SUMIFS($1:$1,$5:$5,1))):INDIRECT(ADDRESS(ROW(),SUMIFS($1:$1,$5:$5,MAX($5:$5)))))</f>
        <v>223669560</v>
      </c>
      <c r="Z193" s="30">
        <f t="shared" ref="Z193:CK193" ca="1" si="282">Z148/(1+$S193)</f>
        <v>0</v>
      </c>
      <c r="AA193" s="30">
        <f t="shared" ca="1" si="282"/>
        <v>0</v>
      </c>
      <c r="AB193" s="30">
        <f t="shared" ca="1" si="282"/>
        <v>0</v>
      </c>
      <c r="AC193" s="30">
        <f t="shared" ca="1" si="282"/>
        <v>0</v>
      </c>
      <c r="AD193" s="30">
        <f t="shared" ca="1" si="282"/>
        <v>0</v>
      </c>
      <c r="AE193" s="30">
        <f t="shared" ca="1" si="282"/>
        <v>0</v>
      </c>
      <c r="AF193" s="30">
        <f t="shared" ca="1" si="282"/>
        <v>0</v>
      </c>
      <c r="AG193" s="30">
        <f t="shared" ca="1" si="282"/>
        <v>0</v>
      </c>
      <c r="AH193" s="30">
        <f t="shared" ca="1" si="282"/>
        <v>12000</v>
      </c>
      <c r="AI193" s="30">
        <f t="shared" ca="1" si="282"/>
        <v>48000</v>
      </c>
      <c r="AJ193" s="30">
        <f t="shared" ca="1" si="282"/>
        <v>86400</v>
      </c>
      <c r="AK193" s="30">
        <f t="shared" ca="1" si="282"/>
        <v>126300</v>
      </c>
      <c r="AL193" s="30">
        <f t="shared" ca="1" si="282"/>
        <v>161100</v>
      </c>
      <c r="AM193" s="30">
        <f t="shared" ca="1" si="282"/>
        <v>211620.00000000003</v>
      </c>
      <c r="AN193" s="30">
        <f t="shared" ca="1" si="282"/>
        <v>343620</v>
      </c>
      <c r="AO193" s="30">
        <f t="shared" ca="1" si="282"/>
        <v>565860</v>
      </c>
      <c r="AP193" s="30">
        <f t="shared" ca="1" si="282"/>
        <v>884910</v>
      </c>
      <c r="AQ193" s="30">
        <f t="shared" ca="1" si="282"/>
        <v>1289100</v>
      </c>
      <c r="AR193" s="30">
        <f t="shared" ca="1" si="282"/>
        <v>1743510</v>
      </c>
      <c r="AS193" s="30">
        <f t="shared" ca="1" si="282"/>
        <v>2227740</v>
      </c>
      <c r="AT193" s="30">
        <f t="shared" ca="1" si="282"/>
        <v>2727450</v>
      </c>
      <c r="AU193" s="30">
        <f t="shared" ca="1" si="282"/>
        <v>3235350</v>
      </c>
      <c r="AV193" s="30">
        <f t="shared" ca="1" si="282"/>
        <v>3746850</v>
      </c>
      <c r="AW193" s="30">
        <f t="shared" ca="1" si="282"/>
        <v>4259250</v>
      </c>
      <c r="AX193" s="30">
        <f t="shared" ca="1" si="282"/>
        <v>4772100</v>
      </c>
      <c r="AY193" s="30">
        <f t="shared" ca="1" si="282"/>
        <v>5285100</v>
      </c>
      <c r="AZ193" s="30">
        <f t="shared" ca="1" si="282"/>
        <v>5798100</v>
      </c>
      <c r="BA193" s="30">
        <f t="shared" ca="1" si="282"/>
        <v>6311100</v>
      </c>
      <c r="BB193" s="30">
        <f t="shared" ca="1" si="282"/>
        <v>6824100</v>
      </c>
      <c r="BC193" s="30">
        <f t="shared" ca="1" si="282"/>
        <v>7337100</v>
      </c>
      <c r="BD193" s="30">
        <f t="shared" ca="1" si="282"/>
        <v>7850100</v>
      </c>
      <c r="BE193" s="30">
        <f t="shared" ca="1" si="282"/>
        <v>8333100</v>
      </c>
      <c r="BF193" s="30">
        <f t="shared" ca="1" si="282"/>
        <v>8726100</v>
      </c>
      <c r="BG193" s="30">
        <f t="shared" ca="1" si="282"/>
        <v>9023100</v>
      </c>
      <c r="BH193" s="30">
        <f t="shared" ca="1" si="282"/>
        <v>9220350</v>
      </c>
      <c r="BI193" s="30">
        <f t="shared" ca="1" si="282"/>
        <v>9330600</v>
      </c>
      <c r="BJ193" s="30">
        <f t="shared" ca="1" si="282"/>
        <v>9389550</v>
      </c>
      <c r="BK193" s="30">
        <f t="shared" ca="1" si="282"/>
        <v>9418500</v>
      </c>
      <c r="BL193" s="30">
        <f t="shared" ca="1" si="282"/>
        <v>9431850</v>
      </c>
      <c r="BM193" s="30">
        <f t="shared" ca="1" si="282"/>
        <v>9436950</v>
      </c>
      <c r="BN193" s="30">
        <f t="shared" ca="1" si="282"/>
        <v>9438450</v>
      </c>
      <c r="BO193" s="30">
        <f t="shared" ca="1" si="282"/>
        <v>9439050</v>
      </c>
      <c r="BP193" s="30">
        <f t="shared" ca="1" si="282"/>
        <v>9439200.0000000019</v>
      </c>
      <c r="BQ193" s="30">
        <f t="shared" ca="1" si="282"/>
        <v>9439200.0000000019</v>
      </c>
      <c r="BR193" s="30">
        <f t="shared" ca="1" si="282"/>
        <v>9439200.0000000019</v>
      </c>
      <c r="BS193" s="30">
        <f t="shared" ca="1" si="282"/>
        <v>9439200.0000000019</v>
      </c>
      <c r="BT193" s="30">
        <f t="shared" ca="1" si="282"/>
        <v>9439200.0000000019</v>
      </c>
      <c r="BU193" s="30">
        <f t="shared" ca="1" si="282"/>
        <v>9439200.0000000019</v>
      </c>
      <c r="BV193" s="30">
        <f t="shared" si="282"/>
        <v>0</v>
      </c>
      <c r="BW193" s="30">
        <f t="shared" si="282"/>
        <v>0</v>
      </c>
      <c r="BX193" s="30">
        <f t="shared" si="282"/>
        <v>0</v>
      </c>
      <c r="BY193" s="30">
        <f t="shared" si="282"/>
        <v>0</v>
      </c>
      <c r="BZ193" s="30">
        <f t="shared" si="282"/>
        <v>0</v>
      </c>
      <c r="CA193" s="30">
        <f t="shared" si="282"/>
        <v>0</v>
      </c>
      <c r="CB193" s="30">
        <f t="shared" si="282"/>
        <v>0</v>
      </c>
      <c r="CC193" s="30">
        <f t="shared" si="282"/>
        <v>0</v>
      </c>
      <c r="CD193" s="30">
        <f t="shared" si="282"/>
        <v>0</v>
      </c>
      <c r="CE193" s="30">
        <f t="shared" si="282"/>
        <v>0</v>
      </c>
      <c r="CF193" s="30">
        <f t="shared" si="282"/>
        <v>0</v>
      </c>
      <c r="CG193" s="30">
        <f t="shared" si="282"/>
        <v>0</v>
      </c>
      <c r="CH193" s="30">
        <f t="shared" si="282"/>
        <v>0</v>
      </c>
      <c r="CI193" s="30">
        <f t="shared" si="282"/>
        <v>0</v>
      </c>
      <c r="CJ193" s="30">
        <f t="shared" si="282"/>
        <v>0</v>
      </c>
      <c r="CK193" s="30">
        <f t="shared" si="282"/>
        <v>0</v>
      </c>
      <c r="CL193" s="30">
        <f t="shared" ref="CL193:CT193" si="283">CL148/(1+$S193)</f>
        <v>0</v>
      </c>
      <c r="CM193" s="30">
        <f t="shared" si="283"/>
        <v>0</v>
      </c>
      <c r="CN193" s="30">
        <f t="shared" si="283"/>
        <v>0</v>
      </c>
      <c r="CO193" s="30">
        <f t="shared" si="283"/>
        <v>0</v>
      </c>
      <c r="CP193" s="30">
        <f t="shared" si="283"/>
        <v>0</v>
      </c>
      <c r="CQ193" s="30">
        <f t="shared" si="283"/>
        <v>0</v>
      </c>
      <c r="CR193" s="30">
        <f t="shared" si="283"/>
        <v>0</v>
      </c>
      <c r="CS193" s="30">
        <f t="shared" si="283"/>
        <v>0</v>
      </c>
      <c r="CT193" s="30">
        <f t="shared" si="283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277"/>
        <v>Поступление ГП на склад ГП</v>
      </c>
      <c r="G194" s="27" t="str">
        <f>BP!$F$25</f>
        <v>Упаковка</v>
      </c>
      <c r="M194" s="27" t="str">
        <f>Lists!$R$8</f>
        <v>руб.</v>
      </c>
      <c r="P194" s="30"/>
      <c r="R194" s="24"/>
      <c r="S194" s="136">
        <f t="shared" si="274"/>
        <v>0.2</v>
      </c>
      <c r="V194" s="85"/>
      <c r="W194" s="29">
        <f ca="1">SUM(INDIRECT(ADDRESS(ROW(),SUMIFS($1:$1,$5:$5,1))):INDIRECT(ADDRESS(ROW(),SUMIFS($1:$1,$5:$5,MAX($5:$5)))))</f>
        <v>24852173.333333336</v>
      </c>
      <c r="Z194" s="30">
        <f t="shared" ref="Z194:CK194" ca="1" si="284">Z149/(1+$S194)</f>
        <v>0</v>
      </c>
      <c r="AA194" s="30">
        <f t="shared" ca="1" si="284"/>
        <v>0</v>
      </c>
      <c r="AB194" s="30">
        <f t="shared" ca="1" si="284"/>
        <v>0</v>
      </c>
      <c r="AC194" s="30">
        <f t="shared" ca="1" si="284"/>
        <v>0</v>
      </c>
      <c r="AD194" s="30">
        <f t="shared" ca="1" si="284"/>
        <v>0</v>
      </c>
      <c r="AE194" s="30">
        <f t="shared" ca="1" si="284"/>
        <v>0</v>
      </c>
      <c r="AF194" s="30">
        <f t="shared" ca="1" si="284"/>
        <v>0</v>
      </c>
      <c r="AG194" s="30">
        <f t="shared" ca="1" si="284"/>
        <v>0</v>
      </c>
      <c r="AH194" s="30">
        <f t="shared" ca="1" si="284"/>
        <v>1333.3333333333335</v>
      </c>
      <c r="AI194" s="30">
        <f t="shared" ca="1" si="284"/>
        <v>5333.3333333333339</v>
      </c>
      <c r="AJ194" s="30">
        <f t="shared" ca="1" si="284"/>
        <v>9600</v>
      </c>
      <c r="AK194" s="30">
        <f t="shared" ca="1" si="284"/>
        <v>14033.333333333334</v>
      </c>
      <c r="AL194" s="30">
        <f t="shared" ca="1" si="284"/>
        <v>17900</v>
      </c>
      <c r="AM194" s="30">
        <f t="shared" ca="1" si="284"/>
        <v>23513.333333333336</v>
      </c>
      <c r="AN194" s="30">
        <f t="shared" ca="1" si="284"/>
        <v>38180</v>
      </c>
      <c r="AO194" s="30">
        <f t="shared" ca="1" si="284"/>
        <v>62873.333333333336</v>
      </c>
      <c r="AP194" s="30">
        <f t="shared" ca="1" si="284"/>
        <v>98323.333333333343</v>
      </c>
      <c r="AQ194" s="30">
        <f t="shared" ca="1" si="284"/>
        <v>143233.33333333334</v>
      </c>
      <c r="AR194" s="30">
        <f t="shared" ca="1" si="284"/>
        <v>193723.33333333334</v>
      </c>
      <c r="AS194" s="30">
        <f t="shared" ca="1" si="284"/>
        <v>247526.66666666669</v>
      </c>
      <c r="AT194" s="30">
        <f t="shared" ca="1" si="284"/>
        <v>303050</v>
      </c>
      <c r="AU194" s="30">
        <f t="shared" ca="1" si="284"/>
        <v>359483.33333333337</v>
      </c>
      <c r="AV194" s="30">
        <f t="shared" ca="1" si="284"/>
        <v>416316.66666666669</v>
      </c>
      <c r="AW194" s="30">
        <f t="shared" ca="1" si="284"/>
        <v>473250</v>
      </c>
      <c r="AX194" s="30">
        <f t="shared" ca="1" si="284"/>
        <v>530233.33333333337</v>
      </c>
      <c r="AY194" s="30">
        <f t="shared" ca="1" si="284"/>
        <v>587233.33333333337</v>
      </c>
      <c r="AZ194" s="30">
        <f t="shared" ca="1" si="284"/>
        <v>644233.33333333337</v>
      </c>
      <c r="BA194" s="30">
        <f t="shared" ca="1" si="284"/>
        <v>701233.33333333337</v>
      </c>
      <c r="BB194" s="30">
        <f t="shared" ca="1" si="284"/>
        <v>758233.33333333337</v>
      </c>
      <c r="BC194" s="30">
        <f t="shared" ca="1" si="284"/>
        <v>815233.33333333337</v>
      </c>
      <c r="BD194" s="30">
        <f t="shared" ca="1" si="284"/>
        <v>872233.33333333337</v>
      </c>
      <c r="BE194" s="30">
        <f t="shared" ca="1" si="284"/>
        <v>925900</v>
      </c>
      <c r="BF194" s="30">
        <f t="shared" ca="1" si="284"/>
        <v>969566.66666666674</v>
      </c>
      <c r="BG194" s="30">
        <f t="shared" ca="1" si="284"/>
        <v>1002566.6666666667</v>
      </c>
      <c r="BH194" s="30">
        <f t="shared" ca="1" si="284"/>
        <v>1024483.3333333334</v>
      </c>
      <c r="BI194" s="30">
        <f t="shared" ca="1" si="284"/>
        <v>1036733.3333333334</v>
      </c>
      <c r="BJ194" s="30">
        <f t="shared" ca="1" si="284"/>
        <v>1043283.3333333334</v>
      </c>
      <c r="BK194" s="30">
        <f t="shared" ca="1" si="284"/>
        <v>1046500</v>
      </c>
      <c r="BL194" s="30">
        <f t="shared" ca="1" si="284"/>
        <v>1047983.3333333334</v>
      </c>
      <c r="BM194" s="30">
        <f t="shared" ca="1" si="284"/>
        <v>1048550</v>
      </c>
      <c r="BN194" s="30">
        <f t="shared" ca="1" si="284"/>
        <v>1048716.6666666667</v>
      </c>
      <c r="BO194" s="30">
        <f t="shared" ca="1" si="284"/>
        <v>1048783.3333333335</v>
      </c>
      <c r="BP194" s="30">
        <f t="shared" ca="1" si="284"/>
        <v>1048800.0000000002</v>
      </c>
      <c r="BQ194" s="30">
        <f t="shared" ca="1" si="284"/>
        <v>1048800.0000000002</v>
      </c>
      <c r="BR194" s="30">
        <f t="shared" ca="1" si="284"/>
        <v>1048800.0000000002</v>
      </c>
      <c r="BS194" s="30">
        <f t="shared" ca="1" si="284"/>
        <v>1048800.0000000002</v>
      </c>
      <c r="BT194" s="30">
        <f t="shared" ca="1" si="284"/>
        <v>1048800.0000000002</v>
      </c>
      <c r="BU194" s="30">
        <f t="shared" ca="1" si="284"/>
        <v>1048800.0000000002</v>
      </c>
      <c r="BV194" s="30">
        <f t="shared" si="284"/>
        <v>0</v>
      </c>
      <c r="BW194" s="30">
        <f t="shared" si="284"/>
        <v>0</v>
      </c>
      <c r="BX194" s="30">
        <f t="shared" si="284"/>
        <v>0</v>
      </c>
      <c r="BY194" s="30">
        <f t="shared" si="284"/>
        <v>0</v>
      </c>
      <c r="BZ194" s="30">
        <f t="shared" si="284"/>
        <v>0</v>
      </c>
      <c r="CA194" s="30">
        <f t="shared" si="284"/>
        <v>0</v>
      </c>
      <c r="CB194" s="30">
        <f t="shared" si="284"/>
        <v>0</v>
      </c>
      <c r="CC194" s="30">
        <f t="shared" si="284"/>
        <v>0</v>
      </c>
      <c r="CD194" s="30">
        <f t="shared" si="284"/>
        <v>0</v>
      </c>
      <c r="CE194" s="30">
        <f t="shared" si="284"/>
        <v>0</v>
      </c>
      <c r="CF194" s="30">
        <f t="shared" si="284"/>
        <v>0</v>
      </c>
      <c r="CG194" s="30">
        <f t="shared" si="284"/>
        <v>0</v>
      </c>
      <c r="CH194" s="30">
        <f t="shared" si="284"/>
        <v>0</v>
      </c>
      <c r="CI194" s="30">
        <f t="shared" si="284"/>
        <v>0</v>
      </c>
      <c r="CJ194" s="30">
        <f t="shared" si="284"/>
        <v>0</v>
      </c>
      <c r="CK194" s="30">
        <f t="shared" si="284"/>
        <v>0</v>
      </c>
      <c r="CL194" s="30">
        <f t="shared" ref="CL194:CT194" si="285">CL149/(1+$S194)</f>
        <v>0</v>
      </c>
      <c r="CM194" s="30">
        <f t="shared" si="285"/>
        <v>0</v>
      </c>
      <c r="CN194" s="30">
        <f t="shared" si="285"/>
        <v>0</v>
      </c>
      <c r="CO194" s="30">
        <f t="shared" si="285"/>
        <v>0</v>
      </c>
      <c r="CP194" s="30">
        <f t="shared" si="285"/>
        <v>0</v>
      </c>
      <c r="CQ194" s="30">
        <f t="shared" si="285"/>
        <v>0</v>
      </c>
      <c r="CR194" s="30">
        <f t="shared" si="285"/>
        <v>0</v>
      </c>
      <c r="CS194" s="30">
        <f t="shared" si="285"/>
        <v>0</v>
      </c>
      <c r="CT194" s="30">
        <f t="shared" si="285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277"/>
        <v>Поступление ГП на склад ГП</v>
      </c>
      <c r="G195" s="27" t="str">
        <f>BP!$F$26</f>
        <v>ФОТ првПерс</v>
      </c>
      <c r="M195" s="27" t="str">
        <f>Lists!$R$8</f>
        <v>руб.</v>
      </c>
      <c r="P195" s="30"/>
      <c r="R195" s="24"/>
      <c r="S195" s="136">
        <f t="shared" si="274"/>
        <v>0</v>
      </c>
      <c r="V195" s="85"/>
      <c r="W195" s="29">
        <f ca="1">SUM(INDIRECT(ADDRESS(ROW(),SUMIFS($1:$1,$5:$5,1))):INDIRECT(ADDRESS(ROW(),SUMIFS($1:$1,$5:$5,MAX($5:$5)))))</f>
        <v>18639130</v>
      </c>
      <c r="Z195" s="30">
        <f t="shared" ref="Z195:CK195" ca="1" si="286">Z150/(1+$S195)</f>
        <v>0</v>
      </c>
      <c r="AA195" s="30">
        <f t="shared" ca="1" si="286"/>
        <v>0</v>
      </c>
      <c r="AB195" s="30">
        <f t="shared" ca="1" si="286"/>
        <v>0</v>
      </c>
      <c r="AC195" s="30">
        <f t="shared" ca="1" si="286"/>
        <v>0</v>
      </c>
      <c r="AD195" s="30">
        <f t="shared" ca="1" si="286"/>
        <v>0</v>
      </c>
      <c r="AE195" s="30">
        <f t="shared" ca="1" si="286"/>
        <v>0</v>
      </c>
      <c r="AF195" s="30">
        <f t="shared" ca="1" si="286"/>
        <v>0</v>
      </c>
      <c r="AG195" s="30">
        <f t="shared" ca="1" si="286"/>
        <v>0</v>
      </c>
      <c r="AH195" s="30">
        <f t="shared" ca="1" si="286"/>
        <v>1000</v>
      </c>
      <c r="AI195" s="30">
        <f t="shared" ca="1" si="286"/>
        <v>4000</v>
      </c>
      <c r="AJ195" s="30">
        <f t="shared" ca="1" si="286"/>
        <v>7200</v>
      </c>
      <c r="AK195" s="30">
        <f t="shared" ca="1" si="286"/>
        <v>10525</v>
      </c>
      <c r="AL195" s="30">
        <f t="shared" ca="1" si="286"/>
        <v>13425</v>
      </c>
      <c r="AM195" s="30">
        <f t="shared" ca="1" si="286"/>
        <v>17635.000000000004</v>
      </c>
      <c r="AN195" s="30">
        <f t="shared" ca="1" si="286"/>
        <v>28635.000000000004</v>
      </c>
      <c r="AO195" s="30">
        <f t="shared" ca="1" si="286"/>
        <v>47155</v>
      </c>
      <c r="AP195" s="30">
        <f t="shared" ca="1" si="286"/>
        <v>73742.5</v>
      </c>
      <c r="AQ195" s="30">
        <f t="shared" ca="1" si="286"/>
        <v>107425</v>
      </c>
      <c r="AR195" s="30">
        <f t="shared" ca="1" si="286"/>
        <v>145292.5</v>
      </c>
      <c r="AS195" s="30">
        <f t="shared" ca="1" si="286"/>
        <v>185645</v>
      </c>
      <c r="AT195" s="30">
        <f t="shared" ca="1" si="286"/>
        <v>227287.5</v>
      </c>
      <c r="AU195" s="30">
        <f t="shared" ca="1" si="286"/>
        <v>269612.5</v>
      </c>
      <c r="AV195" s="30">
        <f t="shared" ca="1" si="286"/>
        <v>312237.5</v>
      </c>
      <c r="AW195" s="30">
        <f t="shared" ca="1" si="286"/>
        <v>354937.5</v>
      </c>
      <c r="AX195" s="30">
        <f t="shared" ca="1" si="286"/>
        <v>397675</v>
      </c>
      <c r="AY195" s="30">
        <f t="shared" ca="1" si="286"/>
        <v>440425</v>
      </c>
      <c r="AZ195" s="30">
        <f t="shared" ca="1" si="286"/>
        <v>483175</v>
      </c>
      <c r="BA195" s="30">
        <f t="shared" ca="1" si="286"/>
        <v>525925</v>
      </c>
      <c r="BB195" s="30">
        <f t="shared" ca="1" si="286"/>
        <v>568675</v>
      </c>
      <c r="BC195" s="30">
        <f t="shared" ca="1" si="286"/>
        <v>611425</v>
      </c>
      <c r="BD195" s="30">
        <f t="shared" ca="1" si="286"/>
        <v>654175</v>
      </c>
      <c r="BE195" s="30">
        <f t="shared" ca="1" si="286"/>
        <v>694425</v>
      </c>
      <c r="BF195" s="30">
        <f t="shared" ca="1" si="286"/>
        <v>727175</v>
      </c>
      <c r="BG195" s="30">
        <f t="shared" ca="1" si="286"/>
        <v>751925</v>
      </c>
      <c r="BH195" s="30">
        <f t="shared" ca="1" si="286"/>
        <v>768362.5</v>
      </c>
      <c r="BI195" s="30">
        <f t="shared" ca="1" si="286"/>
        <v>777550</v>
      </c>
      <c r="BJ195" s="30">
        <f t="shared" ca="1" si="286"/>
        <v>782462.5</v>
      </c>
      <c r="BK195" s="30">
        <f t="shared" ca="1" si="286"/>
        <v>784875</v>
      </c>
      <c r="BL195" s="30">
        <f t="shared" ca="1" si="286"/>
        <v>785987.5</v>
      </c>
      <c r="BM195" s="30">
        <f t="shared" ca="1" si="286"/>
        <v>786412.5</v>
      </c>
      <c r="BN195" s="30">
        <f t="shared" ca="1" si="286"/>
        <v>786537.5</v>
      </c>
      <c r="BO195" s="30">
        <f t="shared" ca="1" si="286"/>
        <v>786587.5</v>
      </c>
      <c r="BP195" s="30">
        <f t="shared" ca="1" si="286"/>
        <v>786600.00000000012</v>
      </c>
      <c r="BQ195" s="30">
        <f t="shared" ca="1" si="286"/>
        <v>786600.00000000012</v>
      </c>
      <c r="BR195" s="30">
        <f t="shared" ca="1" si="286"/>
        <v>786600.00000000012</v>
      </c>
      <c r="BS195" s="30">
        <f t="shared" ca="1" si="286"/>
        <v>786600.00000000012</v>
      </c>
      <c r="BT195" s="30">
        <f t="shared" ca="1" si="286"/>
        <v>786600.00000000012</v>
      </c>
      <c r="BU195" s="30">
        <f t="shared" ca="1" si="286"/>
        <v>786600.00000000012</v>
      </c>
      <c r="BV195" s="30">
        <f t="shared" si="286"/>
        <v>0</v>
      </c>
      <c r="BW195" s="30">
        <f t="shared" si="286"/>
        <v>0</v>
      </c>
      <c r="BX195" s="30">
        <f t="shared" si="286"/>
        <v>0</v>
      </c>
      <c r="BY195" s="30">
        <f t="shared" si="286"/>
        <v>0</v>
      </c>
      <c r="BZ195" s="30">
        <f t="shared" si="286"/>
        <v>0</v>
      </c>
      <c r="CA195" s="30">
        <f t="shared" si="286"/>
        <v>0</v>
      </c>
      <c r="CB195" s="30">
        <f t="shared" si="286"/>
        <v>0</v>
      </c>
      <c r="CC195" s="30">
        <f t="shared" si="286"/>
        <v>0</v>
      </c>
      <c r="CD195" s="30">
        <f t="shared" si="286"/>
        <v>0</v>
      </c>
      <c r="CE195" s="30">
        <f t="shared" si="286"/>
        <v>0</v>
      </c>
      <c r="CF195" s="30">
        <f t="shared" si="286"/>
        <v>0</v>
      </c>
      <c r="CG195" s="30">
        <f t="shared" si="286"/>
        <v>0</v>
      </c>
      <c r="CH195" s="30">
        <f t="shared" si="286"/>
        <v>0</v>
      </c>
      <c r="CI195" s="30">
        <f t="shared" si="286"/>
        <v>0</v>
      </c>
      <c r="CJ195" s="30">
        <f t="shared" si="286"/>
        <v>0</v>
      </c>
      <c r="CK195" s="30">
        <f t="shared" si="286"/>
        <v>0</v>
      </c>
      <c r="CL195" s="30">
        <f t="shared" ref="CL195:CT195" si="287">CL150/(1+$S195)</f>
        <v>0</v>
      </c>
      <c r="CM195" s="30">
        <f t="shared" si="287"/>
        <v>0</v>
      </c>
      <c r="CN195" s="30">
        <f t="shared" si="287"/>
        <v>0</v>
      </c>
      <c r="CO195" s="30">
        <f t="shared" si="287"/>
        <v>0</v>
      </c>
      <c r="CP195" s="30">
        <f t="shared" si="287"/>
        <v>0</v>
      </c>
      <c r="CQ195" s="30">
        <f t="shared" si="287"/>
        <v>0</v>
      </c>
      <c r="CR195" s="30">
        <f t="shared" si="287"/>
        <v>0</v>
      </c>
      <c r="CS195" s="30">
        <f t="shared" si="287"/>
        <v>0</v>
      </c>
      <c r="CT195" s="30">
        <f t="shared" si="287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277"/>
        <v>Поступление ГП на склад ГП</v>
      </c>
      <c r="G196" s="27" t="str">
        <f>BP!$F$27</f>
        <v>ФОТ упак</v>
      </c>
      <c r="M196" s="27" t="str">
        <f>Lists!$R$8</f>
        <v>руб.</v>
      </c>
      <c r="P196" s="30"/>
      <c r="R196" s="24"/>
      <c r="S196" s="136">
        <f t="shared" si="274"/>
        <v>0</v>
      </c>
      <c r="V196" s="85"/>
      <c r="W196" s="29">
        <f ca="1">SUM(INDIRECT(ADDRESS(ROW(),SUMIFS($1:$1,$5:$5,1))):INDIRECT(ADDRESS(ROW(),SUMIFS($1:$1,$5:$5,MAX($5:$5)))))</f>
        <v>9319565</v>
      </c>
      <c r="Z196" s="30">
        <f t="shared" ref="Z196:CK196" ca="1" si="288">Z151/(1+$S196)</f>
        <v>0</v>
      </c>
      <c r="AA196" s="30">
        <f t="shared" ca="1" si="288"/>
        <v>0</v>
      </c>
      <c r="AB196" s="30">
        <f t="shared" ca="1" si="288"/>
        <v>0</v>
      </c>
      <c r="AC196" s="30">
        <f t="shared" ca="1" si="288"/>
        <v>0</v>
      </c>
      <c r="AD196" s="30">
        <f t="shared" ca="1" si="288"/>
        <v>0</v>
      </c>
      <c r="AE196" s="30">
        <f t="shared" ca="1" si="288"/>
        <v>0</v>
      </c>
      <c r="AF196" s="30">
        <f t="shared" ca="1" si="288"/>
        <v>0</v>
      </c>
      <c r="AG196" s="30">
        <f t="shared" ca="1" si="288"/>
        <v>0</v>
      </c>
      <c r="AH196" s="30">
        <f t="shared" ca="1" si="288"/>
        <v>500</v>
      </c>
      <c r="AI196" s="30">
        <f t="shared" ca="1" si="288"/>
        <v>2000</v>
      </c>
      <c r="AJ196" s="30">
        <f t="shared" ca="1" si="288"/>
        <v>3600</v>
      </c>
      <c r="AK196" s="30">
        <f t="shared" ca="1" si="288"/>
        <v>5262.5</v>
      </c>
      <c r="AL196" s="30">
        <f t="shared" ca="1" si="288"/>
        <v>6712.5</v>
      </c>
      <c r="AM196" s="30">
        <f t="shared" ca="1" si="288"/>
        <v>8817.5000000000018</v>
      </c>
      <c r="AN196" s="30">
        <f t="shared" ca="1" si="288"/>
        <v>14317.500000000002</v>
      </c>
      <c r="AO196" s="30">
        <f t="shared" ca="1" si="288"/>
        <v>23577.5</v>
      </c>
      <c r="AP196" s="30">
        <f t="shared" ca="1" si="288"/>
        <v>36871.25</v>
      </c>
      <c r="AQ196" s="30">
        <f t="shared" ca="1" si="288"/>
        <v>53712.5</v>
      </c>
      <c r="AR196" s="30">
        <f t="shared" ca="1" si="288"/>
        <v>72646.25</v>
      </c>
      <c r="AS196" s="30">
        <f t="shared" ca="1" si="288"/>
        <v>92822.5</v>
      </c>
      <c r="AT196" s="30">
        <f t="shared" ca="1" si="288"/>
        <v>113643.75</v>
      </c>
      <c r="AU196" s="30">
        <f t="shared" ca="1" si="288"/>
        <v>134806.25</v>
      </c>
      <c r="AV196" s="30">
        <f t="shared" ca="1" si="288"/>
        <v>156118.75</v>
      </c>
      <c r="AW196" s="30">
        <f t="shared" ca="1" si="288"/>
        <v>177468.75</v>
      </c>
      <c r="AX196" s="30">
        <f t="shared" ca="1" si="288"/>
        <v>198837.5</v>
      </c>
      <c r="AY196" s="30">
        <f t="shared" ca="1" si="288"/>
        <v>220212.5</v>
      </c>
      <c r="AZ196" s="30">
        <f t="shared" ca="1" si="288"/>
        <v>241587.5</v>
      </c>
      <c r="BA196" s="30">
        <f t="shared" ca="1" si="288"/>
        <v>262962.5</v>
      </c>
      <c r="BB196" s="30">
        <f t="shared" ca="1" si="288"/>
        <v>284337.5</v>
      </c>
      <c r="BC196" s="30">
        <f t="shared" ca="1" si="288"/>
        <v>305712.5</v>
      </c>
      <c r="BD196" s="30">
        <f t="shared" ca="1" si="288"/>
        <v>327087.5</v>
      </c>
      <c r="BE196" s="30">
        <f t="shared" ca="1" si="288"/>
        <v>347212.5</v>
      </c>
      <c r="BF196" s="30">
        <f t="shared" ca="1" si="288"/>
        <v>363587.5</v>
      </c>
      <c r="BG196" s="30">
        <f t="shared" ca="1" si="288"/>
        <v>375962.5</v>
      </c>
      <c r="BH196" s="30">
        <f t="shared" ca="1" si="288"/>
        <v>384181.25</v>
      </c>
      <c r="BI196" s="30">
        <f t="shared" ca="1" si="288"/>
        <v>388775</v>
      </c>
      <c r="BJ196" s="30">
        <f t="shared" ca="1" si="288"/>
        <v>391231.25</v>
      </c>
      <c r="BK196" s="30">
        <f t="shared" ca="1" si="288"/>
        <v>392437.5</v>
      </c>
      <c r="BL196" s="30">
        <f t="shared" ca="1" si="288"/>
        <v>392993.75</v>
      </c>
      <c r="BM196" s="30">
        <f t="shared" ca="1" si="288"/>
        <v>393206.25</v>
      </c>
      <c r="BN196" s="30">
        <f t="shared" ca="1" si="288"/>
        <v>393268.75</v>
      </c>
      <c r="BO196" s="30">
        <f t="shared" ca="1" si="288"/>
        <v>393293.75</v>
      </c>
      <c r="BP196" s="30">
        <f t="shared" ca="1" si="288"/>
        <v>393300.00000000006</v>
      </c>
      <c r="BQ196" s="30">
        <f t="shared" ca="1" si="288"/>
        <v>393300.00000000006</v>
      </c>
      <c r="BR196" s="30">
        <f t="shared" ca="1" si="288"/>
        <v>393300.00000000006</v>
      </c>
      <c r="BS196" s="30">
        <f t="shared" ca="1" si="288"/>
        <v>393300.00000000006</v>
      </c>
      <c r="BT196" s="30">
        <f t="shared" ca="1" si="288"/>
        <v>393300.00000000006</v>
      </c>
      <c r="BU196" s="30">
        <f t="shared" ca="1" si="288"/>
        <v>393300.00000000006</v>
      </c>
      <c r="BV196" s="30">
        <f t="shared" si="288"/>
        <v>0</v>
      </c>
      <c r="BW196" s="30">
        <f t="shared" si="288"/>
        <v>0</v>
      </c>
      <c r="BX196" s="30">
        <f t="shared" si="288"/>
        <v>0</v>
      </c>
      <c r="BY196" s="30">
        <f t="shared" si="288"/>
        <v>0</v>
      </c>
      <c r="BZ196" s="30">
        <f t="shared" si="288"/>
        <v>0</v>
      </c>
      <c r="CA196" s="30">
        <f t="shared" si="288"/>
        <v>0</v>
      </c>
      <c r="CB196" s="30">
        <f t="shared" si="288"/>
        <v>0</v>
      </c>
      <c r="CC196" s="30">
        <f t="shared" si="288"/>
        <v>0</v>
      </c>
      <c r="CD196" s="30">
        <f t="shared" si="288"/>
        <v>0</v>
      </c>
      <c r="CE196" s="30">
        <f t="shared" si="288"/>
        <v>0</v>
      </c>
      <c r="CF196" s="30">
        <f t="shared" si="288"/>
        <v>0</v>
      </c>
      <c r="CG196" s="30">
        <f t="shared" si="288"/>
        <v>0</v>
      </c>
      <c r="CH196" s="30">
        <f t="shared" si="288"/>
        <v>0</v>
      </c>
      <c r="CI196" s="30">
        <f t="shared" si="288"/>
        <v>0</v>
      </c>
      <c r="CJ196" s="30">
        <f t="shared" si="288"/>
        <v>0</v>
      </c>
      <c r="CK196" s="30">
        <f t="shared" si="288"/>
        <v>0</v>
      </c>
      <c r="CL196" s="30">
        <f t="shared" ref="CL196:CT196" si="289">CL151/(1+$S196)</f>
        <v>0</v>
      </c>
      <c r="CM196" s="30">
        <f t="shared" si="289"/>
        <v>0</v>
      </c>
      <c r="CN196" s="30">
        <f t="shared" si="289"/>
        <v>0</v>
      </c>
      <c r="CO196" s="30">
        <f t="shared" si="289"/>
        <v>0</v>
      </c>
      <c r="CP196" s="30">
        <f t="shared" si="289"/>
        <v>0</v>
      </c>
      <c r="CQ196" s="30">
        <f t="shared" si="289"/>
        <v>0</v>
      </c>
      <c r="CR196" s="30">
        <f t="shared" si="289"/>
        <v>0</v>
      </c>
      <c r="CS196" s="30">
        <f t="shared" si="289"/>
        <v>0</v>
      </c>
      <c r="CT196" s="30">
        <f t="shared" si="289"/>
        <v>0</v>
      </c>
    </row>
    <row r="197" spans="1:98" s="27" customFormat="1" ht="12" x14ac:dyDescent="0.25">
      <c r="A197" s="26">
        <f>ROW()</f>
        <v>197</v>
      </c>
      <c r="B197" s="97"/>
      <c r="C197" s="142"/>
      <c r="E197" s="24"/>
      <c r="F197" s="66" t="str">
        <f t="shared" si="277"/>
        <v>Поступление ГП на склад ГП</v>
      </c>
      <c r="G197" s="27" t="str">
        <f>BP!$F$28</f>
        <v>Соцсборы</v>
      </c>
      <c r="M197" s="27" t="str">
        <f>Lists!$R$8</f>
        <v>руб.</v>
      </c>
      <c r="P197" s="30"/>
      <c r="R197" s="24"/>
      <c r="S197" s="136">
        <f t="shared" si="274"/>
        <v>0</v>
      </c>
      <c r="V197" s="85"/>
      <c r="W197" s="29">
        <f ca="1">SUM(INDIRECT(ADDRESS(ROW(),SUMIFS($1:$1,$5:$5,1))):INDIRECT(ADDRESS(ROW(),SUMIFS($1:$1,$5:$5,MAX($5:$5)))))</f>
        <v>8387608.5</v>
      </c>
      <c r="Z197" s="30">
        <f t="shared" ref="Z197:CK197" ca="1" si="290">Z152/(1+$S197)</f>
        <v>0</v>
      </c>
      <c r="AA197" s="30">
        <f t="shared" ca="1" si="290"/>
        <v>0</v>
      </c>
      <c r="AB197" s="30">
        <f t="shared" ca="1" si="290"/>
        <v>0</v>
      </c>
      <c r="AC197" s="30">
        <f t="shared" ca="1" si="290"/>
        <v>0</v>
      </c>
      <c r="AD197" s="30">
        <f t="shared" ca="1" si="290"/>
        <v>0</v>
      </c>
      <c r="AE197" s="30">
        <f t="shared" ca="1" si="290"/>
        <v>0</v>
      </c>
      <c r="AF197" s="30">
        <f t="shared" ca="1" si="290"/>
        <v>0</v>
      </c>
      <c r="AG197" s="30">
        <f t="shared" ca="1" si="290"/>
        <v>0</v>
      </c>
      <c r="AH197" s="30">
        <f t="shared" ca="1" si="290"/>
        <v>450</v>
      </c>
      <c r="AI197" s="30">
        <f t="shared" ca="1" si="290"/>
        <v>1800</v>
      </c>
      <c r="AJ197" s="30">
        <f t="shared" ca="1" si="290"/>
        <v>3240</v>
      </c>
      <c r="AK197" s="30">
        <f t="shared" ca="1" si="290"/>
        <v>4736.25</v>
      </c>
      <c r="AL197" s="30">
        <f t="shared" ca="1" si="290"/>
        <v>6041.25</v>
      </c>
      <c r="AM197" s="30">
        <f t="shared" ca="1" si="290"/>
        <v>7935.7500000000009</v>
      </c>
      <c r="AN197" s="30">
        <f t="shared" ca="1" si="290"/>
        <v>12885.750000000002</v>
      </c>
      <c r="AO197" s="30">
        <f t="shared" ca="1" si="290"/>
        <v>21219.75</v>
      </c>
      <c r="AP197" s="30">
        <f t="shared" ca="1" si="290"/>
        <v>33184.125</v>
      </c>
      <c r="AQ197" s="30">
        <f t="shared" ca="1" si="290"/>
        <v>48341.25</v>
      </c>
      <c r="AR197" s="30">
        <f t="shared" ca="1" si="290"/>
        <v>65381.625</v>
      </c>
      <c r="AS197" s="30">
        <f t="shared" ca="1" si="290"/>
        <v>83540.25</v>
      </c>
      <c r="AT197" s="30">
        <f t="shared" ca="1" si="290"/>
        <v>102279.375</v>
      </c>
      <c r="AU197" s="30">
        <f t="shared" ca="1" si="290"/>
        <v>121325.625</v>
      </c>
      <c r="AV197" s="30">
        <f t="shared" ca="1" si="290"/>
        <v>140506.875</v>
      </c>
      <c r="AW197" s="30">
        <f t="shared" ca="1" si="290"/>
        <v>159721.875</v>
      </c>
      <c r="AX197" s="30">
        <f t="shared" ca="1" si="290"/>
        <v>178953.75</v>
      </c>
      <c r="AY197" s="30">
        <f t="shared" ca="1" si="290"/>
        <v>198191.25</v>
      </c>
      <c r="AZ197" s="30">
        <f t="shared" ca="1" si="290"/>
        <v>217428.75</v>
      </c>
      <c r="BA197" s="30">
        <f t="shared" ca="1" si="290"/>
        <v>236666.25</v>
      </c>
      <c r="BB197" s="30">
        <f t="shared" ca="1" si="290"/>
        <v>255903.75</v>
      </c>
      <c r="BC197" s="30">
        <f t="shared" ca="1" si="290"/>
        <v>275141.25</v>
      </c>
      <c r="BD197" s="30">
        <f t="shared" ca="1" si="290"/>
        <v>294378.75</v>
      </c>
      <c r="BE197" s="30">
        <f t="shared" ca="1" si="290"/>
        <v>312491.25</v>
      </c>
      <c r="BF197" s="30">
        <f t="shared" ca="1" si="290"/>
        <v>327228.75</v>
      </c>
      <c r="BG197" s="30">
        <f t="shared" ca="1" si="290"/>
        <v>338366.25</v>
      </c>
      <c r="BH197" s="30">
        <f t="shared" ca="1" si="290"/>
        <v>345763.125</v>
      </c>
      <c r="BI197" s="30">
        <f t="shared" ca="1" si="290"/>
        <v>349897.5</v>
      </c>
      <c r="BJ197" s="30">
        <f t="shared" ca="1" si="290"/>
        <v>352108.125</v>
      </c>
      <c r="BK197" s="30">
        <f t="shared" ca="1" si="290"/>
        <v>353193.75</v>
      </c>
      <c r="BL197" s="30">
        <f t="shared" ca="1" si="290"/>
        <v>353694.375</v>
      </c>
      <c r="BM197" s="30">
        <f t="shared" ca="1" si="290"/>
        <v>353885.625</v>
      </c>
      <c r="BN197" s="30">
        <f t="shared" ca="1" si="290"/>
        <v>353941.875</v>
      </c>
      <c r="BO197" s="30">
        <f t="shared" ca="1" si="290"/>
        <v>353964.375</v>
      </c>
      <c r="BP197" s="30">
        <f t="shared" ca="1" si="290"/>
        <v>353970.00000000006</v>
      </c>
      <c r="BQ197" s="30">
        <f t="shared" ca="1" si="290"/>
        <v>353970.00000000006</v>
      </c>
      <c r="BR197" s="30">
        <f t="shared" ca="1" si="290"/>
        <v>353970.00000000006</v>
      </c>
      <c r="BS197" s="30">
        <f t="shared" ca="1" si="290"/>
        <v>353970.00000000006</v>
      </c>
      <c r="BT197" s="30">
        <f t="shared" ca="1" si="290"/>
        <v>353970.00000000006</v>
      </c>
      <c r="BU197" s="30">
        <f t="shared" ca="1" si="290"/>
        <v>353970.00000000006</v>
      </c>
      <c r="BV197" s="30">
        <f t="shared" si="290"/>
        <v>0</v>
      </c>
      <c r="BW197" s="30">
        <f t="shared" si="290"/>
        <v>0</v>
      </c>
      <c r="BX197" s="30">
        <f t="shared" si="290"/>
        <v>0</v>
      </c>
      <c r="BY197" s="30">
        <f t="shared" si="290"/>
        <v>0</v>
      </c>
      <c r="BZ197" s="30">
        <f t="shared" si="290"/>
        <v>0</v>
      </c>
      <c r="CA197" s="30">
        <f t="shared" si="290"/>
        <v>0</v>
      </c>
      <c r="CB197" s="30">
        <f t="shared" si="290"/>
        <v>0</v>
      </c>
      <c r="CC197" s="30">
        <f t="shared" si="290"/>
        <v>0</v>
      </c>
      <c r="CD197" s="30">
        <f t="shared" si="290"/>
        <v>0</v>
      </c>
      <c r="CE197" s="30">
        <f t="shared" si="290"/>
        <v>0</v>
      </c>
      <c r="CF197" s="30">
        <f t="shared" si="290"/>
        <v>0</v>
      </c>
      <c r="CG197" s="30">
        <f t="shared" si="290"/>
        <v>0</v>
      </c>
      <c r="CH197" s="30">
        <f t="shared" si="290"/>
        <v>0</v>
      </c>
      <c r="CI197" s="30">
        <f t="shared" si="290"/>
        <v>0</v>
      </c>
      <c r="CJ197" s="30">
        <f t="shared" si="290"/>
        <v>0</v>
      </c>
      <c r="CK197" s="30">
        <f t="shared" si="290"/>
        <v>0</v>
      </c>
      <c r="CL197" s="30">
        <f t="shared" ref="CL197:CT197" si="291">CL152/(1+$S197)</f>
        <v>0</v>
      </c>
      <c r="CM197" s="30">
        <f t="shared" si="291"/>
        <v>0</v>
      </c>
      <c r="CN197" s="30">
        <f t="shared" si="291"/>
        <v>0</v>
      </c>
      <c r="CO197" s="30">
        <f t="shared" si="291"/>
        <v>0</v>
      </c>
      <c r="CP197" s="30">
        <f t="shared" si="291"/>
        <v>0</v>
      </c>
      <c r="CQ197" s="30">
        <f t="shared" si="291"/>
        <v>0</v>
      </c>
      <c r="CR197" s="30">
        <f t="shared" si="291"/>
        <v>0</v>
      </c>
      <c r="CS197" s="30">
        <f t="shared" si="291"/>
        <v>0</v>
      </c>
      <c r="CT197" s="30">
        <f t="shared" si="291"/>
        <v>0</v>
      </c>
    </row>
    <row r="198" spans="1:98" s="27" customFormat="1" ht="12" x14ac:dyDescent="0.25">
      <c r="A198" s="26">
        <f>ROW()</f>
        <v>198</v>
      </c>
      <c r="B198" s="97"/>
      <c r="C198" s="142"/>
      <c r="E198" s="24"/>
      <c r="F198" s="66" t="str">
        <f t="shared" si="277"/>
        <v>Поступление ГП на склад ГП</v>
      </c>
      <c r="G198" s="27" t="str">
        <f>BP!$F$29</f>
        <v>ЭлЭн</v>
      </c>
      <c r="M198" s="27" t="str">
        <f>Lists!$R$8</f>
        <v>руб.</v>
      </c>
      <c r="P198" s="30"/>
      <c r="R198" s="24"/>
      <c r="S198" s="136">
        <f t="shared" si="274"/>
        <v>0.2</v>
      </c>
      <c r="V198" s="85"/>
      <c r="W198" s="29">
        <f ca="1">SUM(INDIRECT(ADDRESS(ROW(),SUMIFS($1:$1,$5:$5,1))):INDIRECT(ADDRESS(ROW(),SUMIFS($1:$1,$5:$5,MAX($5:$5)))))</f>
        <v>2857999.9333333336</v>
      </c>
      <c r="Z198" s="30">
        <f t="shared" ref="Z198:CK198" ca="1" si="292">Z153/(1+$S198)</f>
        <v>0</v>
      </c>
      <c r="AA198" s="30">
        <f t="shared" ca="1" si="292"/>
        <v>0</v>
      </c>
      <c r="AB198" s="30">
        <f t="shared" ca="1" si="292"/>
        <v>0</v>
      </c>
      <c r="AC198" s="30">
        <f t="shared" ca="1" si="292"/>
        <v>0</v>
      </c>
      <c r="AD198" s="30">
        <f t="shared" ca="1" si="292"/>
        <v>0</v>
      </c>
      <c r="AE198" s="30">
        <f t="shared" ca="1" si="292"/>
        <v>0</v>
      </c>
      <c r="AF198" s="30">
        <f t="shared" ca="1" si="292"/>
        <v>0</v>
      </c>
      <c r="AG198" s="30">
        <f t="shared" ca="1" si="292"/>
        <v>0</v>
      </c>
      <c r="AH198" s="30">
        <f t="shared" ca="1" si="292"/>
        <v>153.33333333333337</v>
      </c>
      <c r="AI198" s="30">
        <f t="shared" ca="1" si="292"/>
        <v>613.33333333333348</v>
      </c>
      <c r="AJ198" s="30">
        <f t="shared" ca="1" si="292"/>
        <v>1104.0000000000002</v>
      </c>
      <c r="AK198" s="30">
        <f t="shared" ca="1" si="292"/>
        <v>1613.8333333333335</v>
      </c>
      <c r="AL198" s="30">
        <f t="shared" ca="1" si="292"/>
        <v>2058.5000000000005</v>
      </c>
      <c r="AM198" s="30">
        <f t="shared" ca="1" si="292"/>
        <v>2704.0333333333338</v>
      </c>
      <c r="AN198" s="30">
        <f t="shared" ca="1" si="292"/>
        <v>4390.7000000000007</v>
      </c>
      <c r="AO198" s="30">
        <f t="shared" ca="1" si="292"/>
        <v>7230.4333333333343</v>
      </c>
      <c r="AP198" s="30">
        <f t="shared" ca="1" si="292"/>
        <v>11307.183333333334</v>
      </c>
      <c r="AQ198" s="30">
        <f t="shared" ca="1" si="292"/>
        <v>16471.833333333336</v>
      </c>
      <c r="AR198" s="30">
        <f t="shared" ca="1" si="292"/>
        <v>22278.183333333338</v>
      </c>
      <c r="AS198" s="30">
        <f t="shared" ca="1" si="292"/>
        <v>28465.566666666673</v>
      </c>
      <c r="AT198" s="30">
        <f t="shared" ca="1" si="292"/>
        <v>34850.75</v>
      </c>
      <c r="AU198" s="30">
        <f t="shared" ca="1" si="292"/>
        <v>41340.583333333336</v>
      </c>
      <c r="AV198" s="30">
        <f t="shared" ca="1" si="292"/>
        <v>47876.416666666672</v>
      </c>
      <c r="AW198" s="30">
        <f t="shared" ca="1" si="292"/>
        <v>54423.750000000007</v>
      </c>
      <c r="AX198" s="30">
        <f t="shared" ca="1" si="292"/>
        <v>60976.833333333343</v>
      </c>
      <c r="AY198" s="30">
        <f t="shared" ca="1" si="292"/>
        <v>67531.833333333343</v>
      </c>
      <c r="AZ198" s="30">
        <f t="shared" ca="1" si="292"/>
        <v>74086.833333333343</v>
      </c>
      <c r="BA198" s="30">
        <f t="shared" ca="1" si="292"/>
        <v>80641.833333333343</v>
      </c>
      <c r="BB198" s="30">
        <f t="shared" ca="1" si="292"/>
        <v>87196.833333333343</v>
      </c>
      <c r="BC198" s="30">
        <f t="shared" ca="1" si="292"/>
        <v>93751.833333333343</v>
      </c>
      <c r="BD198" s="30">
        <f t="shared" ca="1" si="292"/>
        <v>100306.83333333334</v>
      </c>
      <c r="BE198" s="30">
        <f t="shared" ca="1" si="292"/>
        <v>106478.50000000001</v>
      </c>
      <c r="BF198" s="30">
        <f t="shared" ca="1" si="292"/>
        <v>111500.16666666669</v>
      </c>
      <c r="BG198" s="30">
        <f t="shared" ca="1" si="292"/>
        <v>115295.16666666669</v>
      </c>
      <c r="BH198" s="30">
        <f t="shared" ca="1" si="292"/>
        <v>117815.58333333334</v>
      </c>
      <c r="BI198" s="30">
        <f t="shared" ca="1" si="292"/>
        <v>119224.33333333334</v>
      </c>
      <c r="BJ198" s="30">
        <f t="shared" ca="1" si="292"/>
        <v>119977.58333333334</v>
      </c>
      <c r="BK198" s="30">
        <f t="shared" ca="1" si="292"/>
        <v>120347.50000000003</v>
      </c>
      <c r="BL198" s="30">
        <f t="shared" ca="1" si="292"/>
        <v>120518.08333333334</v>
      </c>
      <c r="BM198" s="30">
        <f t="shared" ca="1" si="292"/>
        <v>120583.25000000003</v>
      </c>
      <c r="BN198" s="30">
        <f t="shared" ca="1" si="292"/>
        <v>120602.41666666669</v>
      </c>
      <c r="BO198" s="30">
        <f t="shared" ca="1" si="292"/>
        <v>120610.08333333334</v>
      </c>
      <c r="BP198" s="30">
        <f t="shared" ca="1" si="292"/>
        <v>120612.00000000003</v>
      </c>
      <c r="BQ198" s="30">
        <f t="shared" ca="1" si="292"/>
        <v>120612.00000000003</v>
      </c>
      <c r="BR198" s="30">
        <f t="shared" ca="1" si="292"/>
        <v>120612.00000000003</v>
      </c>
      <c r="BS198" s="30">
        <f t="shared" ca="1" si="292"/>
        <v>120612.00000000003</v>
      </c>
      <c r="BT198" s="30">
        <f t="shared" ca="1" si="292"/>
        <v>120612.00000000003</v>
      </c>
      <c r="BU198" s="30">
        <f t="shared" ca="1" si="292"/>
        <v>120612.00000000003</v>
      </c>
      <c r="BV198" s="30">
        <f t="shared" si="292"/>
        <v>0</v>
      </c>
      <c r="BW198" s="30">
        <f t="shared" si="292"/>
        <v>0</v>
      </c>
      <c r="BX198" s="30">
        <f t="shared" si="292"/>
        <v>0</v>
      </c>
      <c r="BY198" s="30">
        <f t="shared" si="292"/>
        <v>0</v>
      </c>
      <c r="BZ198" s="30">
        <f t="shared" si="292"/>
        <v>0</v>
      </c>
      <c r="CA198" s="30">
        <f t="shared" si="292"/>
        <v>0</v>
      </c>
      <c r="CB198" s="30">
        <f t="shared" si="292"/>
        <v>0</v>
      </c>
      <c r="CC198" s="30">
        <f t="shared" si="292"/>
        <v>0</v>
      </c>
      <c r="CD198" s="30">
        <f t="shared" si="292"/>
        <v>0</v>
      </c>
      <c r="CE198" s="30">
        <f t="shared" si="292"/>
        <v>0</v>
      </c>
      <c r="CF198" s="30">
        <f t="shared" si="292"/>
        <v>0</v>
      </c>
      <c r="CG198" s="30">
        <f t="shared" si="292"/>
        <v>0</v>
      </c>
      <c r="CH198" s="30">
        <f t="shared" si="292"/>
        <v>0</v>
      </c>
      <c r="CI198" s="30">
        <f t="shared" si="292"/>
        <v>0</v>
      </c>
      <c r="CJ198" s="30">
        <f t="shared" si="292"/>
        <v>0</v>
      </c>
      <c r="CK198" s="30">
        <f t="shared" si="292"/>
        <v>0</v>
      </c>
      <c r="CL198" s="30">
        <f t="shared" ref="CL198:CT198" si="293">CL153/(1+$S198)</f>
        <v>0</v>
      </c>
      <c r="CM198" s="30">
        <f t="shared" si="293"/>
        <v>0</v>
      </c>
      <c r="CN198" s="30">
        <f t="shared" si="293"/>
        <v>0</v>
      </c>
      <c r="CO198" s="30">
        <f t="shared" si="293"/>
        <v>0</v>
      </c>
      <c r="CP198" s="30">
        <f t="shared" si="293"/>
        <v>0</v>
      </c>
      <c r="CQ198" s="30">
        <f t="shared" si="293"/>
        <v>0</v>
      </c>
      <c r="CR198" s="30">
        <f t="shared" si="293"/>
        <v>0</v>
      </c>
      <c r="CS198" s="30">
        <f t="shared" si="293"/>
        <v>0</v>
      </c>
      <c r="CT198" s="30">
        <f t="shared" si="293"/>
        <v>0</v>
      </c>
    </row>
    <row r="199" spans="1:98" s="2" customFormat="1" ht="12" x14ac:dyDescent="0.25">
      <c r="A199" s="11">
        <f>ROW()</f>
        <v>199</v>
      </c>
      <c r="B199" s="98"/>
      <c r="C199" s="142"/>
      <c r="E199" s="23" t="str">
        <f>Lists!$N$9</f>
        <v>пустая строка</v>
      </c>
      <c r="P199" s="3"/>
      <c r="R199" s="23"/>
      <c r="S199" s="3"/>
      <c r="V199" s="7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x14ac:dyDescent="0.3">
      <c r="A200" s="11">
        <f>ROW()</f>
        <v>200</v>
      </c>
    </row>
    <row r="201" spans="1:98" x14ac:dyDescent="0.3">
      <c r="A201" s="11">
        <f>ROW()</f>
        <v>201</v>
      </c>
      <c r="B201" s="131"/>
      <c r="F201" s="104" t="s">
        <v>88</v>
      </c>
    </row>
    <row r="202" spans="1:98" s="13" customFormat="1" x14ac:dyDescent="0.3">
      <c r="A202" s="12">
        <f>ROW()</f>
        <v>202</v>
      </c>
      <c r="B202" s="131"/>
      <c r="C202" s="142" t="str">
        <f>Lists!$N$10</f>
        <v>с ндс</v>
      </c>
      <c r="E202" s="92"/>
      <c r="F202" s="13" t="str">
        <f>BP!$F$201</f>
        <v>Продажи</v>
      </c>
      <c r="M202" s="14" t="str">
        <f>Lists!$R$8</f>
        <v>руб.</v>
      </c>
      <c r="P202" s="10"/>
      <c r="R202" s="92"/>
      <c r="S202" s="10"/>
      <c r="V202" s="74">
        <f ca="1">W202-SUMIFS(Potoki!$W:$W,Potoki!$F:$F,F202,Potoki!$G:$G,"")</f>
        <v>0</v>
      </c>
      <c r="W202" s="10">
        <f ca="1">SUM(INDIRECT(ADDRESS(ROW(),SUMIFS($1:$1,$5:$5,1))):INDIRECT(ADDRESS(ROW(),SUMIFS($1:$1,$5:$5,MAX($5:$5)))))</f>
        <v>886304995.07290018</v>
      </c>
      <c r="Z202" s="10">
        <f ca="1">IF(Z$5="",0,SUMIFS(Potoki!Z:Z,Potoki!$F:$F,$F202,Potoki!$G:$G,IF($G202="","",$G202)))</f>
        <v>0</v>
      </c>
      <c r="AA202" s="10">
        <f ca="1">IF(AA$5="",0,SUMIFS(Potoki!AA:AA,Potoki!$F:$F,$F202,Potoki!$G:$G,IF($G202="","",$G202)))</f>
        <v>0</v>
      </c>
      <c r="AB202" s="10">
        <f ca="1">IF(AB$5="",0,SUMIFS(Potoki!AB:AB,Potoki!$F:$F,$F202,Potoki!$G:$G,IF($G202="","",$G202)))</f>
        <v>0</v>
      </c>
      <c r="AC202" s="10">
        <f ca="1">IF(AC$5="",0,SUMIFS(Potoki!AC:AC,Potoki!$F:$F,$F202,Potoki!$G:$G,IF($G202="","",$G202)))</f>
        <v>0</v>
      </c>
      <c r="AD202" s="10">
        <f ca="1">IF(AD$5="",0,SUMIFS(Potoki!AD:AD,Potoki!$F:$F,$F202,Potoki!$G:$G,IF($G202="","",$G202)))</f>
        <v>0</v>
      </c>
      <c r="AE202" s="10">
        <f ca="1">IF(AE$5="",0,SUMIFS(Potoki!AE:AE,Potoki!$F:$F,$F202,Potoki!$G:$G,IF($G202="","",$G202)))</f>
        <v>0</v>
      </c>
      <c r="AF202" s="10">
        <f ca="1">IF(AF$5="",0,SUMIFS(Potoki!AF:AF,Potoki!$F:$F,$F202,Potoki!$G:$G,IF($G202="","",$G202)))</f>
        <v>0</v>
      </c>
      <c r="AG202" s="10">
        <f ca="1">IF(AG$5="",0,SUMIFS(Potoki!AG:AG,Potoki!$F:$F,$F202,Potoki!$G:$G,IF($G202="","",$G202)))</f>
        <v>0</v>
      </c>
      <c r="AH202" s="10">
        <f ca="1">IF(AH$5="",0,SUMIFS(Potoki!AH:AH,Potoki!$F:$F,$F202,Potoki!$G:$G,IF($G202="","",$G202)))</f>
        <v>6292.2000000000007</v>
      </c>
      <c r="AI202" s="10">
        <f ca="1">IF(AI$5="",0,SUMIFS(Potoki!AI:AI,Potoki!$F:$F,$F202,Potoki!$G:$G,IF($G202="","",$G202)))</f>
        <v>54532.400000000009</v>
      </c>
      <c r="AJ202" s="10">
        <f ca="1">IF(AJ$5="",0,SUMIFS(Potoki!AJ:AJ,Potoki!$F:$F,$F202,Potoki!$G:$G,IF($G202="","",$G202)))</f>
        <v>173245.24000000002</v>
      </c>
      <c r="AK202" s="10">
        <f ca="1">IF(AK$5="",0,SUMIFS(Potoki!AK:AK,Potoki!$F:$F,$F202,Potoki!$G:$G,IF($G202="","",$G202)))</f>
        <v>322737.42500000005</v>
      </c>
      <c r="AL202" s="10">
        <f ca="1">IF(AL$5="",0,SUMIFS(Potoki!AL:AL,Potoki!$F:$F,$F202,Potoki!$G:$G,IF($G202="","",$G202)))</f>
        <v>482559.30500000005</v>
      </c>
      <c r="AM202" s="10">
        <f ca="1">IF(AM$5="",0,SUMIFS(Potoki!AM:AM,Potoki!$F:$F,$F202,Potoki!$G:$G,IF($G202="","",$G202)))</f>
        <v>641972.19200000004</v>
      </c>
      <c r="AN202" s="10">
        <f ca="1">IF(AN$5="",0,SUMIFS(Potoki!AN:AN,Potoki!$F:$F,$F202,Potoki!$G:$G,IF($G202="","",$G202)))</f>
        <v>878700.4865</v>
      </c>
      <c r="AO202" s="10">
        <f ca="1">IF(AO$5="",0,SUMIFS(Potoki!AO:AO,Potoki!$F:$F,$F202,Potoki!$G:$G,IF($G202="","",$G202)))</f>
        <v>1374643.8252500002</v>
      </c>
      <c r="AP202" s="10">
        <f ca="1">IF(AP$5="",0,SUMIFS(Potoki!AP:AP,Potoki!$F:$F,$F202,Potoki!$G:$G,IF($G202="","",$G202)))</f>
        <v>2217090.75275</v>
      </c>
      <c r="AQ202" s="10">
        <f ca="1">IF(AQ$5="",0,SUMIFS(Potoki!AQ:AQ,Potoki!$F:$F,$F202,Potoki!$G:$G,IF($G202="","",$G202)))</f>
        <v>3442532.35855</v>
      </c>
      <c r="AR202" s="10">
        <f ca="1">IF(AR$5="",0,SUMIFS(Potoki!AR:AR,Potoki!$F:$F,$F202,Potoki!$G:$G,IF($G202="","",$G202)))</f>
        <v>5017312.7135499995</v>
      </c>
      <c r="AS202" s="10">
        <f ca="1">IF(AS$5="",0,SUMIFS(Potoki!AS:AS,Potoki!$F:$F,$F202,Potoki!$G:$G,IF($G202="","",$G202)))</f>
        <v>6837499.879900001</v>
      </c>
      <c r="AT202" s="10">
        <f ca="1">IF(AT$5="",0,SUMIFS(Potoki!AT:AT,Potoki!$F:$F,$F202,Potoki!$G:$G,IF($G202="","",$G202)))</f>
        <v>8812596.5532750003</v>
      </c>
      <c r="AU202" s="10">
        <f ca="1">IF(AU$5="",0,SUMIFS(Potoki!AU:AU,Potoki!$F:$F,$F202,Potoki!$G:$G,IF($G202="","",$G202)))</f>
        <v>10875789.794500001</v>
      </c>
      <c r="AV202" s="10">
        <f ca="1">IF(AV$5="",0,SUMIFS(Potoki!AV:AV,Potoki!$F:$F,$F202,Potoki!$G:$G,IF($G202="","",$G202)))</f>
        <v>12986207.569775</v>
      </c>
      <c r="AW202" s="10">
        <f ca="1">IF(AW$5="",0,SUMIFS(Potoki!AW:AW,Potoki!$F:$F,$F202,Potoki!$G:$G,IF($G202="","",$G202)))</f>
        <v>15119467.6041</v>
      </c>
      <c r="AX202" s="10">
        <f ca="1">IF(AX$5="",0,SUMIFS(Potoki!AX:AX,Potoki!$F:$F,$F202,Potoki!$G:$G,IF($G202="","",$G202)))</f>
        <v>17261676.719875</v>
      </c>
      <c r="AY202" s="10">
        <f ca="1">IF(AY$5="",0,SUMIFS(Potoki!AY:AY,Potoki!$F:$F,$F202,Potoki!$G:$G,IF($G202="","",$G202)))</f>
        <v>19407440.142124999</v>
      </c>
      <c r="AZ202" s="10">
        <f ca="1">IF(AZ$5="",0,SUMIFS(Potoki!AZ:AZ,Potoki!$F:$F,$F202,Potoki!$G:$G,IF($G202="","",$G202)))</f>
        <v>21554482.978375003</v>
      </c>
      <c r="BA202" s="10">
        <f ca="1">IF(BA$5="",0,SUMIFS(Potoki!BA:BA,Potoki!$F:$F,$F202,Potoki!$G:$G,IF($G202="","",$G202)))</f>
        <v>23701845.668125</v>
      </c>
      <c r="BB202" s="10">
        <f ca="1">IF(BB$5="",0,SUMIFS(Potoki!BB:BB,Potoki!$F:$F,$F202,Potoki!$G:$G,IF($G202="","",$G202)))</f>
        <v>25849283.077750001</v>
      </c>
      <c r="BC202" s="10">
        <f ca="1">IF(BC$5="",0,SUMIFS(Potoki!BC:BC,Potoki!$F:$F,$F202,Potoki!$G:$G,IF($G202="","",$G202)))</f>
        <v>27996732.285250004</v>
      </c>
      <c r="BD202" s="10">
        <f ca="1">IF(BD$5="",0,SUMIFS(Potoki!BD:BD,Potoki!$F:$F,$F202,Potoki!$G:$G,IF($G202="","",$G202)))</f>
        <v>30144181.49275</v>
      </c>
      <c r="BE202" s="10">
        <f ca="1">IF(BE$5="",0,SUMIFS(Potoki!BE:BE,Potoki!$F:$F,$F202,Potoki!$G:$G,IF($G202="","",$G202)))</f>
        <v>32275900.20025</v>
      </c>
      <c r="BF202" s="10">
        <f ca="1">IF(BF$5="",0,SUMIFS(Potoki!BF:BF,Potoki!$F:$F,$F202,Potoki!$G:$G,IF($G202="","",$G202)))</f>
        <v>34287018.407749996</v>
      </c>
      <c r="BG202" s="10">
        <f ca="1">IF(BG$5="",0,SUMIFS(Potoki!BG:BG,Potoki!$F:$F,$F202,Potoki!$G:$G,IF($G202="","",$G202)))</f>
        <v>36001354.515250005</v>
      </c>
      <c r="BH202" s="10">
        <f ca="1">IF(BH$5="",0,SUMIFS(Potoki!BH:BH,Potoki!$F:$F,$F202,Potoki!$G:$G,IF($G202="","",$G202)))</f>
        <v>37341960.160250001</v>
      </c>
      <c r="BI202" s="10">
        <f ca="1">IF(BI$5="",0,SUMIFS(Potoki!BI:BI,Potoki!$F:$F,$F202,Potoki!$G:$G,IF($G202="","",$G202)))</f>
        <v>38283011.105250001</v>
      </c>
      <c r="BJ202" s="10">
        <f ca="1">IF(BJ$5="",0,SUMIFS(Potoki!BJ:BJ,Potoki!$F:$F,$F202,Potoki!$G:$G,IF($G202="","",$G202)))</f>
        <v>38864856.082750008</v>
      </c>
      <c r="BK202" s="10">
        <f ca="1">IF(BK$5="",0,SUMIFS(Potoki!BK:BK,Potoki!$F:$F,$F202,Potoki!$G:$G,IF($G202="","",$G202)))</f>
        <v>39195707.824000008</v>
      </c>
      <c r="BL202" s="10">
        <f ca="1">IF(BL$5="",0,SUMIFS(Potoki!BL:BL,Potoki!$F:$F,$F202,Potoki!$G:$G,IF($G202="","",$G202)))</f>
        <v>39369483.968374997</v>
      </c>
      <c r="BM202" s="10">
        <f ca="1">IF(BM$5="",0,SUMIFS(Potoki!BM:BM,Potoki!$F:$F,$F202,Potoki!$G:$G,IF($G202="","",$G202)))</f>
        <v>39454251.70025</v>
      </c>
      <c r="BN202" s="10">
        <f ca="1">IF(BN$5="",0,SUMIFS(Potoki!BN:BN,Potoki!$F:$F,$F202,Potoki!$G:$G,IF($G202="","",$G202)))</f>
        <v>39491411.073875003</v>
      </c>
      <c r="BO202" s="10">
        <f ca="1">IF(BO$5="",0,SUMIFS(Potoki!BO:BO,Potoki!$F:$F,$F202,Potoki!$G:$G,IF($G202="","",$G202)))</f>
        <v>39505630.134999998</v>
      </c>
      <c r="BP202" s="10">
        <f ca="1">IF(BP$5="",0,SUMIFS(Potoki!BP:BP,Potoki!$F:$F,$F202,Potoki!$G:$G,IF($G202="","",$G202)))</f>
        <v>39510874.945875004</v>
      </c>
      <c r="BQ202" s="10">
        <f ca="1">IF(BQ$5="",0,SUMIFS(Potoki!BQ:BQ,Potoki!$F:$F,$F202,Potoki!$G:$G,IF($G202="","",$G202)))</f>
        <v>39512560.731125012</v>
      </c>
      <c r="BR202" s="10">
        <f ca="1">IF(BR$5="",0,SUMIFS(Potoki!BR:BR,Potoki!$F:$F,$F202,Potoki!$G:$G,IF($G202="","",$G202)))</f>
        <v>39512967.102375008</v>
      </c>
      <c r="BS202" s="10">
        <f ca="1">IF(BS$5="",0,SUMIFS(Potoki!BS:BS,Potoki!$F:$F,$F202,Potoki!$G:$G,IF($G202="","",$G202)))</f>
        <v>39513053.620125011</v>
      </c>
      <c r="BT202" s="10">
        <f ca="1">IF(BT$5="",0,SUMIFS(Potoki!BT:BT,Potoki!$F:$F,$F202,Potoki!$G:$G,IF($G202="","",$G202)))</f>
        <v>39513065.418000013</v>
      </c>
      <c r="BU202" s="10">
        <f ca="1">IF(BU$5="",0,SUMIFS(Potoki!BU:BU,Potoki!$F:$F,$F202,Potoki!$G:$G,IF($G202="","",$G202)))</f>
        <v>39513065.418000013</v>
      </c>
      <c r="BV202" s="10">
        <f>IF(BV$5="",0,SUMIFS(Potoki!BV:BV,Potoki!$F:$F,$F202,Potoki!$G:$G,IF($G202="","",$G202)))</f>
        <v>0</v>
      </c>
      <c r="BW202" s="10">
        <f>IF(BW$5="",0,SUMIFS(Potoki!BW:BW,Potoki!$F:$F,$F202,Potoki!$G:$G,IF($G202="","",$G202)))</f>
        <v>0</v>
      </c>
      <c r="BX202" s="10">
        <f>IF(BX$5="",0,SUMIFS(Potoki!BX:BX,Potoki!$F:$F,$F202,Potoki!$G:$G,IF($G202="","",$G202)))</f>
        <v>0</v>
      </c>
      <c r="BY202" s="10">
        <f>IF(BY$5="",0,SUMIFS(Potoki!BY:BY,Potoki!$F:$F,$F202,Potoki!$G:$G,IF($G202="","",$G202)))</f>
        <v>0</v>
      </c>
      <c r="BZ202" s="10">
        <f>IF(BZ$5="",0,SUMIFS(Potoki!BZ:BZ,Potoki!$F:$F,$F202,Potoki!$G:$G,IF($G202="","",$G202)))</f>
        <v>0</v>
      </c>
      <c r="CA202" s="10">
        <f>IF(CA$5="",0,SUMIFS(Potoki!CA:CA,Potoki!$F:$F,$F202,Potoki!$G:$G,IF($G202="","",$G202)))</f>
        <v>0</v>
      </c>
      <c r="CB202" s="10">
        <f>IF(CB$5="",0,SUMIFS(Potoki!CB:CB,Potoki!$F:$F,$F202,Potoki!$G:$G,IF($G202="","",$G202)))</f>
        <v>0</v>
      </c>
      <c r="CC202" s="10">
        <f>IF(CC$5="",0,SUMIFS(Potoki!CC:CC,Potoki!$F:$F,$F202,Potoki!$G:$G,IF($G202="","",$G202)))</f>
        <v>0</v>
      </c>
      <c r="CD202" s="10">
        <f>IF(CD$5="",0,SUMIFS(Potoki!CD:CD,Potoki!$F:$F,$F202,Potoki!$G:$G,IF($G202="","",$G202)))</f>
        <v>0</v>
      </c>
      <c r="CE202" s="10">
        <f>IF(CE$5="",0,SUMIFS(Potoki!CE:CE,Potoki!$F:$F,$F202,Potoki!$G:$G,IF($G202="","",$G202)))</f>
        <v>0</v>
      </c>
      <c r="CF202" s="10">
        <f>IF(CF$5="",0,SUMIFS(Potoki!CF:CF,Potoki!$F:$F,$F202,Potoki!$G:$G,IF($G202="","",$G202)))</f>
        <v>0</v>
      </c>
      <c r="CG202" s="10">
        <f>IF(CG$5="",0,SUMIFS(Potoki!CG:CG,Potoki!$F:$F,$F202,Potoki!$G:$G,IF($G202="","",$G202)))</f>
        <v>0</v>
      </c>
      <c r="CH202" s="10">
        <f>IF(CH$5="",0,SUMIFS(Potoki!CH:CH,Potoki!$F:$F,$F202,Potoki!$G:$G,IF($G202="","",$G202)))</f>
        <v>0</v>
      </c>
      <c r="CI202" s="10">
        <f>IF(CI$5="",0,SUMIFS(Potoki!CI:CI,Potoki!$F:$F,$F202,Potoki!$G:$G,IF($G202="","",$G202)))</f>
        <v>0</v>
      </c>
      <c r="CJ202" s="10">
        <f>IF(CJ$5="",0,SUMIFS(Potoki!CJ:CJ,Potoki!$F:$F,$F202,Potoki!$G:$G,IF($G202="","",$G202)))</f>
        <v>0</v>
      </c>
      <c r="CK202" s="10">
        <f>IF(CK$5="",0,SUMIFS(Potoki!CK:CK,Potoki!$F:$F,$F202,Potoki!$G:$G,IF($G202="","",$G202)))</f>
        <v>0</v>
      </c>
      <c r="CL202" s="10">
        <f>IF(CL$5="",0,SUMIFS(Potoki!CL:CL,Potoki!$F:$F,$F202,Potoki!$G:$G,IF($G202="","",$G202)))</f>
        <v>0</v>
      </c>
      <c r="CM202" s="10">
        <f>IF(CM$5="",0,SUMIFS(Potoki!CM:CM,Potoki!$F:$F,$F202,Potoki!$G:$G,IF($G202="","",$G202)))</f>
        <v>0</v>
      </c>
      <c r="CN202" s="10">
        <f>IF(CN$5="",0,SUMIFS(Potoki!CN:CN,Potoki!$F:$F,$F202,Potoki!$G:$G,IF($G202="","",$G202)))</f>
        <v>0</v>
      </c>
      <c r="CO202" s="10">
        <f>IF(CO$5="",0,SUMIFS(Potoki!CO:CO,Potoki!$F:$F,$F202,Potoki!$G:$G,IF($G202="","",$G202)))</f>
        <v>0</v>
      </c>
      <c r="CP202" s="10">
        <f>IF(CP$5="",0,SUMIFS(Potoki!CP:CP,Potoki!$F:$F,$F202,Potoki!$G:$G,IF($G202="","",$G202)))</f>
        <v>0</v>
      </c>
      <c r="CQ202" s="10">
        <f>IF(CQ$5="",0,SUMIFS(Potoki!CQ:CQ,Potoki!$F:$F,$F202,Potoki!$G:$G,IF($G202="","",$G202)))</f>
        <v>0</v>
      </c>
      <c r="CR202" s="10">
        <f>IF(CR$5="",0,SUMIFS(Potoki!CR:CR,Potoki!$F:$F,$F202,Potoki!$G:$G,IF($G202="","",$G202)))</f>
        <v>0</v>
      </c>
      <c r="CS202" s="10">
        <f>IF(CS$5="",0,SUMIFS(Potoki!CS:CS,Potoki!$F:$F,$F202,Potoki!$G:$G,IF($G202="","",$G202)))</f>
        <v>0</v>
      </c>
      <c r="CT202" s="10">
        <f>IF(CT$5="",0,SUMIFS(Potoki!CT:CT,Potoki!$F:$F,$F202,Potoki!$G:$G,IF($G202="","",$G202)))</f>
        <v>0</v>
      </c>
    </row>
    <row r="203" spans="1:98" x14ac:dyDescent="0.3">
      <c r="A203" s="11">
        <f>ROW()</f>
        <v>203</v>
      </c>
      <c r="B203" s="132"/>
      <c r="F203" s="103" t="str">
        <f>Potoki!$F$120</f>
        <v>Себестоимость продаж в натуральных величинах</v>
      </c>
      <c r="G203" s="6" t="str">
        <f>BP!$F$20</f>
        <v>Продукт</v>
      </c>
      <c r="M203" s="2" t="str">
        <f>BP!$M$20</f>
        <v>шт</v>
      </c>
      <c r="V203" s="74">
        <f ca="1">W203-SUMIFS(Potoki!$W:$W,Potoki!$F:$F,F203,Potoki!$G:$G,G203)</f>
        <v>0</v>
      </c>
      <c r="W203" s="10">
        <f ca="1">SUM(INDIRECT(ADDRESS(ROW(),SUMIFS($1:$1,$5:$5,1))):INDIRECT(ADDRESS(ROW(),SUMIFS($1:$1,$5:$5,MAX($5:$5)))))</f>
        <v>698369.2</v>
      </c>
      <c r="Z203" s="7">
        <f ca="1">IF(Z$5="",0,SUMIFS(Potoki!Z:Z,Potoki!$F:$F,$F203,Potoki!$G:$G,IF($G203="","",$G203)))</f>
        <v>0</v>
      </c>
      <c r="AA203" s="7">
        <f ca="1">IF(AA$5="",0,SUMIFS(Potoki!AA:AA,Potoki!$F:$F,$F203,Potoki!$G:$G,IF($G203="","",$G203)))</f>
        <v>0</v>
      </c>
      <c r="AB203" s="7">
        <f ca="1">IF(AB$5="",0,SUMIFS(Potoki!AB:AB,Potoki!$F:$F,$F203,Potoki!$G:$G,IF($G203="","",$G203)))</f>
        <v>0</v>
      </c>
      <c r="AC203" s="7">
        <f ca="1">IF(AC$5="",0,SUMIFS(Potoki!AC:AC,Potoki!$F:$F,$F203,Potoki!$G:$G,IF($G203="","",$G203)))</f>
        <v>0</v>
      </c>
      <c r="AD203" s="7">
        <f ca="1">IF(AD$5="",0,SUMIFS(Potoki!AD:AD,Potoki!$F:$F,$F203,Potoki!$G:$G,IF($G203="","",$G203)))</f>
        <v>0</v>
      </c>
      <c r="AE203" s="7">
        <f ca="1">IF(AE$5="",0,SUMIFS(Potoki!AE:AE,Potoki!$F:$F,$F203,Potoki!$G:$G,IF($G203="","",$G203)))</f>
        <v>0</v>
      </c>
      <c r="AF203" s="7">
        <f ca="1">IF(AF$5="",0,SUMIFS(Potoki!AF:AF,Potoki!$F:$F,$F203,Potoki!$G:$G,IF($G203="","",$G203)))</f>
        <v>0</v>
      </c>
      <c r="AG203" s="7">
        <f ca="1">IF(AG$5="",0,SUMIFS(Potoki!AG:AG,Potoki!$F:$F,$F203,Potoki!$G:$G,IF($G203="","",$G203)))</f>
        <v>0</v>
      </c>
      <c r="AH203" s="7">
        <f ca="1">IF(AH$5="",0,SUMIFS(Potoki!AH:AH,Potoki!$F:$F,$F203,Potoki!$G:$G,IF($G203="","",$G203)))</f>
        <v>4</v>
      </c>
      <c r="AI203" s="7">
        <f ca="1">IF(AI$5="",0,SUMIFS(Potoki!AI:AI,Potoki!$F:$F,$F203,Potoki!$G:$G,IF($G203="","",$G203)))</f>
        <v>36</v>
      </c>
      <c r="AJ203" s="7">
        <f ca="1">IF(AJ$5="",0,SUMIFS(Potoki!AJ:AJ,Potoki!$F:$F,$F203,Potoki!$G:$G,IF($G203="","",$G203)))</f>
        <v>118.8</v>
      </c>
      <c r="AK203" s="7">
        <f ca="1">IF(AK$5="",0,SUMIFS(Potoki!AK:AK,Potoki!$F:$F,$F203,Potoki!$G:$G,IF($G203="","",$G203)))</f>
        <v>230.1</v>
      </c>
      <c r="AL203" s="7">
        <f ca="1">IF(AL$5="",0,SUMIFS(Potoki!AL:AL,Potoki!$F:$F,$F203,Potoki!$G:$G,IF($G203="","",$G203)))</f>
        <v>354.2</v>
      </c>
      <c r="AM203" s="7">
        <f ca="1">IF(AM$5="",0,SUMIFS(Potoki!AM:AM,Potoki!$F:$F,$F203,Potoki!$G:$G,IF($G203="","",$G203)))</f>
        <v>481.09000000000003</v>
      </c>
      <c r="AN203" s="7">
        <f ca="1">IF(AN$5="",0,SUMIFS(Potoki!AN:AN,Potoki!$F:$F,$F203,Potoki!$G:$G,IF($G203="","",$G203)))</f>
        <v>657.99</v>
      </c>
      <c r="AO203" s="7">
        <f ca="1">IF(AO$5="",0,SUMIFS(Potoki!AO:AO,Potoki!$F:$F,$F203,Potoki!$G:$G,IF($G203="","",$G203)))</f>
        <v>1012.4200000000001</v>
      </c>
      <c r="AP203" s="7">
        <f ca="1">IF(AP$5="",0,SUMIFS(Potoki!AP:AP,Potoki!$F:$F,$F203,Potoki!$G:$G,IF($G203="","",$G203)))</f>
        <v>1621.8100000000002</v>
      </c>
      <c r="AQ203" s="7">
        <f ca="1">IF(AQ$5="",0,SUMIFS(Potoki!AQ:AQ,Potoki!$F:$F,$F203,Potoki!$G:$G,IF($G203="","",$G203)))</f>
        <v>2525.91</v>
      </c>
      <c r="AR203" s="7">
        <f ca="1">IF(AR$5="",0,SUMIFS(Potoki!AR:AR,Potoki!$F:$F,$F203,Potoki!$G:$G,IF($G203="","",$G203)))</f>
        <v>3712.9850000000001</v>
      </c>
      <c r="AS203" s="7">
        <f ca="1">IF(AS$5="",0,SUMIFS(Potoki!AS:AS,Potoki!$F:$F,$F203,Potoki!$G:$G,IF($G203="","",$G203)))</f>
        <v>5111.96</v>
      </c>
      <c r="AT203" s="7">
        <f ca="1">IF(AT$5="",0,SUMIFS(Potoki!AT:AT,Potoki!$F:$F,$F203,Potoki!$G:$G,IF($G203="","",$G203)))</f>
        <v>6652.16</v>
      </c>
      <c r="AU203" s="7">
        <f ca="1">IF(AU$5="",0,SUMIFS(Potoki!AU:AU,Potoki!$F:$F,$F203,Potoki!$G:$G,IF($G203="","",$G203)))</f>
        <v>8276.67</v>
      </c>
      <c r="AV203" s="7">
        <f ca="1">IF(AV$5="",0,SUMIFS(Potoki!AV:AV,Potoki!$F:$F,$F203,Potoki!$G:$G,IF($G203="","",$G203)))</f>
        <v>9947.2400000000016</v>
      </c>
      <c r="AW203" s="7">
        <f ca="1">IF(AW$5="",0,SUMIFS(Potoki!AW:AW,Potoki!$F:$F,$F203,Potoki!$G:$G,IF($G203="","",$G203)))</f>
        <v>11641.065000000001</v>
      </c>
      <c r="AX203" s="7">
        <f ca="1">IF(AX$5="",0,SUMIFS(Potoki!AX:AX,Potoki!$F:$F,$F203,Potoki!$G:$G,IF($G203="","",$G203)))</f>
        <v>13344.85</v>
      </c>
      <c r="AY203" s="7">
        <f ca="1">IF(AY$5="",0,SUMIFS(Potoki!AY:AY,Potoki!$F:$F,$F203,Potoki!$G:$G,IF($G203="","",$G203)))</f>
        <v>15052.75</v>
      </c>
      <c r="AZ203" s="7">
        <f ca="1">IF(AZ$5="",0,SUMIFS(Potoki!AZ:AZ,Potoki!$F:$F,$F203,Potoki!$G:$G,IF($G203="","",$G203)))</f>
        <v>16762.174999999999</v>
      </c>
      <c r="BA203" s="7">
        <f ca="1">IF(BA$5="",0,SUMIFS(Potoki!BA:BA,Potoki!$F:$F,$F203,Potoki!$G:$G,IF($G203="","",$G203)))</f>
        <v>18472.025000000001</v>
      </c>
      <c r="BB203" s="7">
        <f ca="1">IF(BB$5="",0,SUMIFS(Potoki!BB:BB,Potoki!$F:$F,$F203,Potoki!$G:$G,IF($G203="","",$G203)))</f>
        <v>20182</v>
      </c>
      <c r="BC203" s="7">
        <f ca="1">IF(BC$5="",0,SUMIFS(Potoki!BC:BC,Potoki!$F:$F,$F203,Potoki!$G:$G,IF($G203="","",$G203)))</f>
        <v>21892</v>
      </c>
      <c r="BD203" s="7">
        <f ca="1">IF(BD$5="",0,SUMIFS(Potoki!BD:BD,Potoki!$F:$F,$F203,Potoki!$G:$G,IF($G203="","",$G203)))</f>
        <v>23602</v>
      </c>
      <c r="BE203" s="7">
        <f ca="1">IF(BE$5="",0,SUMIFS(Potoki!BE:BE,Potoki!$F:$F,$F203,Potoki!$G:$G,IF($G203="","",$G203)))</f>
        <v>25302</v>
      </c>
      <c r="BF203" s="7">
        <f ca="1">IF(BF$5="",0,SUMIFS(Potoki!BF:BF,Potoki!$F:$F,$F203,Potoki!$G:$G,IF($G203="","",$G203)))</f>
        <v>26922</v>
      </c>
      <c r="BG203" s="7">
        <f ca="1">IF(BG$5="",0,SUMIFS(Potoki!BG:BG,Potoki!$F:$F,$F203,Potoki!$G:$G,IF($G203="","",$G203)))</f>
        <v>28335</v>
      </c>
      <c r="BH203" s="7">
        <f ca="1">IF(BH$5="",0,SUMIFS(Potoki!BH:BH,Potoki!$F:$F,$F203,Potoki!$G:$G,IF($G203="","",$G203)))</f>
        <v>29469.75</v>
      </c>
      <c r="BI203" s="7">
        <f ca="1">IF(BI$5="",0,SUMIFS(Potoki!BI:BI,Potoki!$F:$F,$F203,Potoki!$G:$G,IF($G203="","",$G203)))</f>
        <v>30294.25</v>
      </c>
      <c r="BJ203" s="7">
        <f ca="1">IF(BJ$5="",0,SUMIFS(Potoki!BJ:BJ,Potoki!$F:$F,$F203,Potoki!$G:$G,IF($G203="","",$G203)))</f>
        <v>30826.525000000001</v>
      </c>
      <c r="BK203" s="7">
        <f ca="1">IF(BK$5="",0,SUMIFS(Potoki!BK:BK,Potoki!$F:$F,$F203,Potoki!$G:$G,IF($G203="","",$G203)))</f>
        <v>31141.55</v>
      </c>
      <c r="BL203" s="7">
        <f ca="1">IF(BL$5="",0,SUMIFS(Potoki!BL:BL,Potoki!$F:$F,$F203,Potoki!$G:$G,IF($G203="","",$G203)))</f>
        <v>31313</v>
      </c>
      <c r="BM203" s="7">
        <f ca="1">IF(BM$5="",0,SUMIFS(Potoki!BM:BM,Potoki!$F:$F,$F203,Potoki!$G:$G,IF($G203="","",$G203)))</f>
        <v>31399.100000000002</v>
      </c>
      <c r="BN203" s="7">
        <f ca="1">IF(BN$5="",0,SUMIFS(Potoki!BN:BN,Potoki!$F:$F,$F203,Potoki!$G:$G,IF($G203="","",$G203)))</f>
        <v>31438.7</v>
      </c>
      <c r="BO203" s="7">
        <f ca="1">IF(BO$5="",0,SUMIFS(Potoki!BO:BO,Potoki!$F:$F,$F203,Potoki!$G:$G,IF($G203="","",$G203)))</f>
        <v>31454.925000000003</v>
      </c>
      <c r="BP203" s="7">
        <f ca="1">IF(BP$5="",0,SUMIFS(Potoki!BP:BP,Potoki!$F:$F,$F203,Potoki!$G:$G,IF($G203="","",$G203)))</f>
        <v>31461.15</v>
      </c>
      <c r="BQ203" s="7">
        <f ca="1">IF(BQ$5="",0,SUMIFS(Potoki!BQ:BQ,Potoki!$F:$F,$F203,Potoki!$G:$G,IF($G203="","",$G203)))</f>
        <v>31463.250000000004</v>
      </c>
      <c r="BR203" s="7">
        <f ca="1">IF(BR$5="",0,SUMIFS(Potoki!BR:BR,Potoki!$F:$F,$F203,Potoki!$G:$G,IF($G203="","",$G203)))</f>
        <v>31463.825000000004</v>
      </c>
      <c r="BS203" s="7">
        <f ca="1">IF(BS$5="",0,SUMIFS(Potoki!BS:BS,Potoki!$F:$F,$F203,Potoki!$G:$G,IF($G203="","",$G203)))</f>
        <v>31463.975000000006</v>
      </c>
      <c r="BT203" s="7">
        <f ca="1">IF(BT$5="",0,SUMIFS(Potoki!BT:BT,Potoki!$F:$F,$F203,Potoki!$G:$G,IF($G203="","",$G203)))</f>
        <v>31464.000000000007</v>
      </c>
      <c r="BU203" s="7">
        <f ca="1">IF(BU$5="",0,SUMIFS(Potoki!BU:BU,Potoki!$F:$F,$F203,Potoki!$G:$G,IF($G203="","",$G203)))</f>
        <v>31464.000000000007</v>
      </c>
      <c r="BV203" s="7">
        <f>IF(BV$5="",0,SUMIFS(Potoki!BV:BV,Potoki!$F:$F,$F203,Potoki!$G:$G,IF($G203="","",$G203)))</f>
        <v>0</v>
      </c>
      <c r="BW203" s="7">
        <f>IF(BW$5="",0,SUMIFS(Potoki!BW:BW,Potoki!$F:$F,$F203,Potoki!$G:$G,IF($G203="","",$G203)))</f>
        <v>0</v>
      </c>
      <c r="BX203" s="7">
        <f>IF(BX$5="",0,SUMIFS(Potoki!BX:BX,Potoki!$F:$F,$F203,Potoki!$G:$G,IF($G203="","",$G203)))</f>
        <v>0</v>
      </c>
      <c r="BY203" s="7">
        <f>IF(BY$5="",0,SUMIFS(Potoki!BY:BY,Potoki!$F:$F,$F203,Potoki!$G:$G,IF($G203="","",$G203)))</f>
        <v>0</v>
      </c>
      <c r="BZ203" s="7">
        <f>IF(BZ$5="",0,SUMIFS(Potoki!BZ:BZ,Potoki!$F:$F,$F203,Potoki!$G:$G,IF($G203="","",$G203)))</f>
        <v>0</v>
      </c>
      <c r="CA203" s="7">
        <f>IF(CA$5="",0,SUMIFS(Potoki!CA:CA,Potoki!$F:$F,$F203,Potoki!$G:$G,IF($G203="","",$G203)))</f>
        <v>0</v>
      </c>
      <c r="CB203" s="7">
        <f>IF(CB$5="",0,SUMIFS(Potoki!CB:CB,Potoki!$F:$F,$F203,Potoki!$G:$G,IF($G203="","",$G203)))</f>
        <v>0</v>
      </c>
      <c r="CC203" s="7">
        <f>IF(CC$5="",0,SUMIFS(Potoki!CC:CC,Potoki!$F:$F,$F203,Potoki!$G:$G,IF($G203="","",$G203)))</f>
        <v>0</v>
      </c>
      <c r="CD203" s="7">
        <f>IF(CD$5="",0,SUMIFS(Potoki!CD:CD,Potoki!$F:$F,$F203,Potoki!$G:$G,IF($G203="","",$G203)))</f>
        <v>0</v>
      </c>
      <c r="CE203" s="7">
        <f>IF(CE$5="",0,SUMIFS(Potoki!CE:CE,Potoki!$F:$F,$F203,Potoki!$G:$G,IF($G203="","",$G203)))</f>
        <v>0</v>
      </c>
      <c r="CF203" s="7">
        <f>IF(CF$5="",0,SUMIFS(Potoki!CF:CF,Potoki!$F:$F,$F203,Potoki!$G:$G,IF($G203="","",$G203)))</f>
        <v>0</v>
      </c>
      <c r="CG203" s="7">
        <f>IF(CG$5="",0,SUMIFS(Potoki!CG:CG,Potoki!$F:$F,$F203,Potoki!$G:$G,IF($G203="","",$G203)))</f>
        <v>0</v>
      </c>
      <c r="CH203" s="7">
        <f>IF(CH$5="",0,SUMIFS(Potoki!CH:CH,Potoki!$F:$F,$F203,Potoki!$G:$G,IF($G203="","",$G203)))</f>
        <v>0</v>
      </c>
      <c r="CI203" s="7">
        <f>IF(CI$5="",0,SUMIFS(Potoki!CI:CI,Potoki!$F:$F,$F203,Potoki!$G:$G,IF($G203="","",$G203)))</f>
        <v>0</v>
      </c>
      <c r="CJ203" s="7">
        <f>IF(CJ$5="",0,SUMIFS(Potoki!CJ:CJ,Potoki!$F:$F,$F203,Potoki!$G:$G,IF($G203="","",$G203)))</f>
        <v>0</v>
      </c>
      <c r="CK203" s="7">
        <f>IF(CK$5="",0,SUMIFS(Potoki!CK:CK,Potoki!$F:$F,$F203,Potoki!$G:$G,IF($G203="","",$G203)))</f>
        <v>0</v>
      </c>
      <c r="CL203" s="7">
        <f>IF(CL$5="",0,SUMIFS(Potoki!CL:CL,Potoki!$F:$F,$F203,Potoki!$G:$G,IF($G203="","",$G203)))</f>
        <v>0</v>
      </c>
      <c r="CM203" s="7">
        <f>IF(CM$5="",0,SUMIFS(Potoki!CM:CM,Potoki!$F:$F,$F203,Potoki!$G:$G,IF($G203="","",$G203)))</f>
        <v>0</v>
      </c>
      <c r="CN203" s="7">
        <f>IF(CN$5="",0,SUMIFS(Potoki!CN:CN,Potoki!$F:$F,$F203,Potoki!$G:$G,IF($G203="","",$G203)))</f>
        <v>0</v>
      </c>
      <c r="CO203" s="7">
        <f>IF(CO$5="",0,SUMIFS(Potoki!CO:CO,Potoki!$F:$F,$F203,Potoki!$G:$G,IF($G203="","",$G203)))</f>
        <v>0</v>
      </c>
      <c r="CP203" s="7">
        <f>IF(CP$5="",0,SUMIFS(Potoki!CP:CP,Potoki!$F:$F,$F203,Potoki!$G:$G,IF($G203="","",$G203)))</f>
        <v>0</v>
      </c>
      <c r="CQ203" s="7">
        <f>IF(CQ$5="",0,SUMIFS(Potoki!CQ:CQ,Potoki!$F:$F,$F203,Potoki!$G:$G,IF($G203="","",$G203)))</f>
        <v>0</v>
      </c>
      <c r="CR203" s="7">
        <f>IF(CR$5="",0,SUMIFS(Potoki!CR:CR,Potoki!$F:$F,$F203,Potoki!$G:$G,IF($G203="","",$G203)))</f>
        <v>0</v>
      </c>
      <c r="CS203" s="7">
        <f>IF(CS$5="",0,SUMIFS(Potoki!CS:CS,Potoki!$F:$F,$F203,Potoki!$G:$G,IF($G203="","",$G203)))</f>
        <v>0</v>
      </c>
      <c r="CT203" s="7">
        <f>IF(CT$5="",0,SUMIFS(Potoki!CT:CT,Potoki!$F:$F,$F203,Potoki!$G:$G,IF($G203="","",$G203)))</f>
        <v>0</v>
      </c>
    </row>
    <row r="204" spans="1:98" x14ac:dyDescent="0.3">
      <c r="A204" s="11">
        <f>ROW()</f>
        <v>204</v>
      </c>
      <c r="B204" s="132"/>
      <c r="G204" s="6" t="s">
        <v>87</v>
      </c>
      <c r="M204" s="2" t="str">
        <f>Lists!$R$8</f>
        <v>руб.</v>
      </c>
      <c r="W204" s="10">
        <f ca="1">IF(W203=0,0,W202/W203)</f>
        <v>1269.1066488512097</v>
      </c>
      <c r="Z204" s="7">
        <f t="shared" ref="Z204:CK204" ca="1" si="294">IF(Z203=0,0,Z202/Z203)</f>
        <v>0</v>
      </c>
      <c r="AA204" s="7">
        <f t="shared" ca="1" si="294"/>
        <v>0</v>
      </c>
      <c r="AB204" s="7">
        <f t="shared" ca="1" si="294"/>
        <v>0</v>
      </c>
      <c r="AC204" s="7">
        <f t="shared" ca="1" si="294"/>
        <v>0</v>
      </c>
      <c r="AD204" s="7">
        <f t="shared" ca="1" si="294"/>
        <v>0</v>
      </c>
      <c r="AE204" s="7">
        <f t="shared" ca="1" si="294"/>
        <v>0</v>
      </c>
      <c r="AF204" s="7">
        <f t="shared" ca="1" si="294"/>
        <v>0</v>
      </c>
      <c r="AG204" s="7">
        <f t="shared" ca="1" si="294"/>
        <v>0</v>
      </c>
      <c r="AH204" s="7">
        <f t="shared" ca="1" si="294"/>
        <v>1573.0500000000002</v>
      </c>
      <c r="AI204" s="7">
        <f t="shared" ca="1" si="294"/>
        <v>1514.7888888888892</v>
      </c>
      <c r="AJ204" s="7">
        <f t="shared" ca="1" si="294"/>
        <v>1458.2932659932662</v>
      </c>
      <c r="AK204" s="7">
        <f t="shared" ca="1" si="294"/>
        <v>1402.5963711429815</v>
      </c>
      <c r="AL204" s="7">
        <f t="shared" ca="1" si="294"/>
        <v>1362.3921654432527</v>
      </c>
      <c r="AM204" s="7">
        <f t="shared" ca="1" si="294"/>
        <v>1334.4118397804984</v>
      </c>
      <c r="AN204" s="7">
        <f t="shared" ca="1" si="294"/>
        <v>1335.4313690177662</v>
      </c>
      <c r="AO204" s="7">
        <f t="shared" ca="1" si="294"/>
        <v>1357.7801952253019</v>
      </c>
      <c r="AP204" s="7">
        <f t="shared" ca="1" si="294"/>
        <v>1367.0471588842095</v>
      </c>
      <c r="AQ204" s="7">
        <f t="shared" ca="1" si="294"/>
        <v>1362.8879724732869</v>
      </c>
      <c r="AR204" s="7">
        <f t="shared" ca="1" si="294"/>
        <v>1351.2881720637167</v>
      </c>
      <c r="AS204" s="7">
        <f t="shared" ca="1" si="294"/>
        <v>1337.5495660959791</v>
      </c>
      <c r="AT204" s="7">
        <f t="shared" ca="1" si="294"/>
        <v>1324.7721872707511</v>
      </c>
      <c r="AU204" s="7">
        <f t="shared" ca="1" si="294"/>
        <v>1314.0296513573696</v>
      </c>
      <c r="AV204" s="7">
        <f t="shared" ca="1" si="294"/>
        <v>1305.5086204590418</v>
      </c>
      <c r="AW204" s="7">
        <f t="shared" ca="1" si="294"/>
        <v>1298.8044997687066</v>
      </c>
      <c r="AX204" s="7">
        <f t="shared" ca="1" si="294"/>
        <v>1293.5084860358115</v>
      </c>
      <c r="AY204" s="7">
        <f t="shared" ca="1" si="294"/>
        <v>1289.2953209297305</v>
      </c>
      <c r="AZ204" s="7">
        <f t="shared" ca="1" si="294"/>
        <v>1285.9001280188879</v>
      </c>
      <c r="BA204" s="7">
        <f t="shared" ca="1" si="294"/>
        <v>1283.1211341542141</v>
      </c>
      <c r="BB204" s="7">
        <f t="shared" ca="1" si="294"/>
        <v>1280.8087938633437</v>
      </c>
      <c r="BC204" s="7">
        <f t="shared" ca="1" si="294"/>
        <v>1278.8567643545589</v>
      </c>
      <c r="BD204" s="7">
        <f t="shared" ca="1" si="294"/>
        <v>1277.1875897275654</v>
      </c>
      <c r="BE204" s="7">
        <f t="shared" ca="1" si="294"/>
        <v>1275.6264406074617</v>
      </c>
      <c r="BF204" s="7">
        <f t="shared" ca="1" si="294"/>
        <v>1273.5687693243442</v>
      </c>
      <c r="BG204" s="7">
        <f t="shared" ca="1" si="294"/>
        <v>1270.5613028145406</v>
      </c>
      <c r="BH204" s="7">
        <f t="shared" ca="1" si="294"/>
        <v>1267.1285016075806</v>
      </c>
      <c r="BI204" s="7">
        <f t="shared" ca="1" si="294"/>
        <v>1263.705525149162</v>
      </c>
      <c r="BJ204" s="7">
        <f t="shared" ca="1" si="294"/>
        <v>1260.7602083838515</v>
      </c>
      <c r="BK204" s="7">
        <f t="shared" ca="1" si="294"/>
        <v>1258.6306020092131</v>
      </c>
      <c r="BL204" s="7">
        <f t="shared" ca="1" si="294"/>
        <v>1257.2887927817519</v>
      </c>
      <c r="BM204" s="7">
        <f t="shared" ca="1" si="294"/>
        <v>1256.5408467201289</v>
      </c>
      <c r="BN204" s="7">
        <f t="shared" ca="1" si="294"/>
        <v>1256.1400781163027</v>
      </c>
      <c r="BO204" s="7">
        <f t="shared" ca="1" si="294"/>
        <v>1255.9441847341868</v>
      </c>
      <c r="BP204" s="7">
        <f t="shared" ca="1" si="294"/>
        <v>1255.8623872895619</v>
      </c>
      <c r="BQ204" s="7">
        <f t="shared" ca="1" si="294"/>
        <v>1255.8321448396148</v>
      </c>
      <c r="BR204" s="7">
        <f t="shared" ca="1" si="294"/>
        <v>1255.8221100700566</v>
      </c>
      <c r="BS204" s="7">
        <f t="shared" ca="1" si="294"/>
        <v>1255.8188728577684</v>
      </c>
      <c r="BT204" s="7">
        <f t="shared" ca="1" si="294"/>
        <v>1255.81825</v>
      </c>
      <c r="BU204" s="7">
        <f t="shared" ca="1" si="294"/>
        <v>1255.81825</v>
      </c>
      <c r="BV204" s="7">
        <f t="shared" si="294"/>
        <v>0</v>
      </c>
      <c r="BW204" s="7">
        <f t="shared" si="294"/>
        <v>0</v>
      </c>
      <c r="BX204" s="7">
        <f t="shared" si="294"/>
        <v>0</v>
      </c>
      <c r="BY204" s="7">
        <f t="shared" si="294"/>
        <v>0</v>
      </c>
      <c r="BZ204" s="7">
        <f t="shared" si="294"/>
        <v>0</v>
      </c>
      <c r="CA204" s="7">
        <f t="shared" si="294"/>
        <v>0</v>
      </c>
      <c r="CB204" s="7">
        <f t="shared" si="294"/>
        <v>0</v>
      </c>
      <c r="CC204" s="7">
        <f t="shared" si="294"/>
        <v>0</v>
      </c>
      <c r="CD204" s="7">
        <f t="shared" si="294"/>
        <v>0</v>
      </c>
      <c r="CE204" s="7">
        <f t="shared" si="294"/>
        <v>0</v>
      </c>
      <c r="CF204" s="7">
        <f t="shared" si="294"/>
        <v>0</v>
      </c>
      <c r="CG204" s="7">
        <f t="shared" si="294"/>
        <v>0</v>
      </c>
      <c r="CH204" s="7">
        <f t="shared" si="294"/>
        <v>0</v>
      </c>
      <c r="CI204" s="7">
        <f t="shared" si="294"/>
        <v>0</v>
      </c>
      <c r="CJ204" s="7">
        <f t="shared" si="294"/>
        <v>0</v>
      </c>
      <c r="CK204" s="7">
        <f t="shared" si="294"/>
        <v>0</v>
      </c>
      <c r="CL204" s="7">
        <f t="shared" ref="CL204:CT204" si="295">IF(CL203=0,0,CL202/CL203)</f>
        <v>0</v>
      </c>
      <c r="CM204" s="7">
        <f t="shared" si="295"/>
        <v>0</v>
      </c>
      <c r="CN204" s="7">
        <f t="shared" si="295"/>
        <v>0</v>
      </c>
      <c r="CO204" s="7">
        <f t="shared" si="295"/>
        <v>0</v>
      </c>
      <c r="CP204" s="7">
        <f t="shared" si="295"/>
        <v>0</v>
      </c>
      <c r="CQ204" s="7">
        <f t="shared" si="295"/>
        <v>0</v>
      </c>
      <c r="CR204" s="7">
        <f t="shared" si="295"/>
        <v>0</v>
      </c>
      <c r="CS204" s="7">
        <f t="shared" si="295"/>
        <v>0</v>
      </c>
      <c r="CT204" s="7">
        <f t="shared" si="295"/>
        <v>0</v>
      </c>
    </row>
    <row r="205" spans="1:98" s="13" customFormat="1" x14ac:dyDescent="0.3">
      <c r="A205" s="12">
        <f>ROW()</f>
        <v>205</v>
      </c>
      <c r="B205" s="131"/>
      <c r="C205" s="142"/>
      <c r="E205" s="92"/>
      <c r="F205" s="13" t="str">
        <f>BP!$F$188</f>
        <v>Себестоимость продаж</v>
      </c>
      <c r="M205" s="4" t="str">
        <f>Lists!$R$8</f>
        <v>руб.</v>
      </c>
      <c r="P205" s="10"/>
      <c r="R205" s="92"/>
      <c r="S205" s="10"/>
      <c r="V205" s="80">
        <f ca="1">W205-SUM(W206:W215)</f>
        <v>0</v>
      </c>
      <c r="W205" s="10">
        <f ca="1">SUM(INDIRECT(ADDRESS(ROW(),SUMIFS($1:$1,$5:$5,1))):INDIRECT(ADDRESS(ROW(),SUMIFS($1:$1,$5:$5,MAX($5:$5)))))</f>
        <v>366189890.02000004</v>
      </c>
      <c r="Z205" s="10">
        <f ca="1">IF(Z$5="",0,SUM(Z206:Z215))</f>
        <v>0</v>
      </c>
      <c r="AA205" s="10">
        <f t="shared" ref="AA205:CL205" ca="1" si="296">IF(AA$5="",0,SUM(AA206:AA215))</f>
        <v>0</v>
      </c>
      <c r="AB205" s="10">
        <f t="shared" ca="1" si="296"/>
        <v>0</v>
      </c>
      <c r="AC205" s="10">
        <f t="shared" ca="1" si="296"/>
        <v>0</v>
      </c>
      <c r="AD205" s="10">
        <f t="shared" ca="1" si="296"/>
        <v>0</v>
      </c>
      <c r="AE205" s="10">
        <f t="shared" ca="1" si="296"/>
        <v>0</v>
      </c>
      <c r="AF205" s="10">
        <f t="shared" ca="1" si="296"/>
        <v>0</v>
      </c>
      <c r="AG205" s="10">
        <f t="shared" ca="1" si="296"/>
        <v>0</v>
      </c>
      <c r="AH205" s="10">
        <f t="shared" ca="1" si="296"/>
        <v>2097.4</v>
      </c>
      <c r="AI205" s="10">
        <f t="shared" ca="1" si="296"/>
        <v>18876.599999999999</v>
      </c>
      <c r="AJ205" s="10">
        <f t="shared" ca="1" si="296"/>
        <v>62292.780000000006</v>
      </c>
      <c r="AK205" s="10">
        <f t="shared" ca="1" si="296"/>
        <v>120652.93500000001</v>
      </c>
      <c r="AL205" s="10">
        <f t="shared" ca="1" si="296"/>
        <v>185724.77000000002</v>
      </c>
      <c r="AM205" s="10">
        <f t="shared" ca="1" si="296"/>
        <v>252259.54150000002</v>
      </c>
      <c r="AN205" s="10">
        <f t="shared" ca="1" si="296"/>
        <v>345017.05650000001</v>
      </c>
      <c r="AO205" s="10">
        <f t="shared" ca="1" si="296"/>
        <v>530862.42700000003</v>
      </c>
      <c r="AP205" s="10">
        <f t="shared" ca="1" si="296"/>
        <v>850396.07350000006</v>
      </c>
      <c r="AQ205" s="10">
        <f t="shared" ca="1" si="296"/>
        <v>1324460.9084999999</v>
      </c>
      <c r="AR205" s="10">
        <f t="shared" ca="1" si="296"/>
        <v>1946903.68475</v>
      </c>
      <c r="AS205" s="10">
        <f t="shared" ca="1" si="296"/>
        <v>2680456.2259999993</v>
      </c>
      <c r="AT205" s="10">
        <f t="shared" ca="1" si="296"/>
        <v>3488060.0959999999</v>
      </c>
      <c r="AU205" s="10">
        <f t="shared" ca="1" si="296"/>
        <v>4339871.9145</v>
      </c>
      <c r="AV205" s="10">
        <f t="shared" ca="1" si="296"/>
        <v>5215835.2939999998</v>
      </c>
      <c r="AW205" s="10">
        <f t="shared" ca="1" si="296"/>
        <v>6103992.4327499997</v>
      </c>
      <c r="AX205" s="10">
        <f t="shared" ca="1" si="296"/>
        <v>6997372.0974999992</v>
      </c>
      <c r="AY205" s="10">
        <f t="shared" ca="1" si="296"/>
        <v>7892909.4625000004</v>
      </c>
      <c r="AZ205" s="10">
        <f t="shared" ca="1" si="296"/>
        <v>8789246.4612500016</v>
      </c>
      <c r="BA205" s="10">
        <f t="shared" ca="1" si="296"/>
        <v>9685806.3087499999</v>
      </c>
      <c r="BB205" s="10">
        <f t="shared" ca="1" si="296"/>
        <v>10582431.699999999</v>
      </c>
      <c r="BC205" s="10">
        <f t="shared" ca="1" si="296"/>
        <v>11479070.199999999</v>
      </c>
      <c r="BD205" s="10">
        <f t="shared" ca="1" si="296"/>
        <v>12375708.699999999</v>
      </c>
      <c r="BE205" s="10">
        <f t="shared" ca="1" si="296"/>
        <v>13267103.699999999</v>
      </c>
      <c r="BF205" s="10">
        <f t="shared" ca="1" si="296"/>
        <v>14116550.699999999</v>
      </c>
      <c r="BG205" s="10">
        <f t="shared" ca="1" si="296"/>
        <v>14857457.25</v>
      </c>
      <c r="BH205" s="10">
        <f t="shared" ca="1" si="296"/>
        <v>15452463.4125</v>
      </c>
      <c r="BI205" s="10">
        <f t="shared" ca="1" si="296"/>
        <v>15884789.987500001</v>
      </c>
      <c r="BJ205" s="10">
        <f t="shared" ca="1" si="296"/>
        <v>16163888.383750001</v>
      </c>
      <c r="BK205" s="10">
        <f t="shared" ca="1" si="296"/>
        <v>16329071.742500002</v>
      </c>
      <c r="BL205" s="10">
        <f t="shared" ca="1" si="296"/>
        <v>16418971.550000001</v>
      </c>
      <c r="BM205" s="10">
        <f t="shared" ca="1" si="296"/>
        <v>16464118.084999999</v>
      </c>
      <c r="BN205" s="10">
        <f t="shared" ca="1" si="296"/>
        <v>16484882.344999999</v>
      </c>
      <c r="BO205" s="10">
        <f t="shared" ca="1" si="296"/>
        <v>16493389.92375</v>
      </c>
      <c r="BP205" s="10">
        <f t="shared" ca="1" si="296"/>
        <v>16496654.002499999</v>
      </c>
      <c r="BQ205" s="10">
        <f t="shared" ca="1" si="296"/>
        <v>16497755.137499999</v>
      </c>
      <c r="BR205" s="10">
        <f t="shared" ca="1" si="296"/>
        <v>16498056.638750004</v>
      </c>
      <c r="BS205" s="10">
        <f t="shared" ca="1" si="296"/>
        <v>16498135.291250002</v>
      </c>
      <c r="BT205" s="10">
        <f t="shared" ca="1" si="296"/>
        <v>16498148.400000002</v>
      </c>
      <c r="BU205" s="10">
        <f t="shared" ca="1" si="296"/>
        <v>16498148.400000002</v>
      </c>
      <c r="BV205" s="10">
        <f t="shared" si="296"/>
        <v>0</v>
      </c>
      <c r="BW205" s="10">
        <f t="shared" si="296"/>
        <v>0</v>
      </c>
      <c r="BX205" s="10">
        <f t="shared" si="296"/>
        <v>0</v>
      </c>
      <c r="BY205" s="10">
        <f t="shared" si="296"/>
        <v>0</v>
      </c>
      <c r="BZ205" s="10">
        <f t="shared" si="296"/>
        <v>0</v>
      </c>
      <c r="CA205" s="10">
        <f t="shared" si="296"/>
        <v>0</v>
      </c>
      <c r="CB205" s="10">
        <f t="shared" si="296"/>
        <v>0</v>
      </c>
      <c r="CC205" s="10">
        <f t="shared" si="296"/>
        <v>0</v>
      </c>
      <c r="CD205" s="10">
        <f t="shared" si="296"/>
        <v>0</v>
      </c>
      <c r="CE205" s="10">
        <f t="shared" si="296"/>
        <v>0</v>
      </c>
      <c r="CF205" s="10">
        <f t="shared" si="296"/>
        <v>0</v>
      </c>
      <c r="CG205" s="10">
        <f t="shared" si="296"/>
        <v>0</v>
      </c>
      <c r="CH205" s="10">
        <f t="shared" si="296"/>
        <v>0</v>
      </c>
      <c r="CI205" s="10">
        <f t="shared" si="296"/>
        <v>0</v>
      </c>
      <c r="CJ205" s="10">
        <f t="shared" si="296"/>
        <v>0</v>
      </c>
      <c r="CK205" s="10">
        <f t="shared" si="296"/>
        <v>0</v>
      </c>
      <c r="CL205" s="10">
        <f t="shared" si="296"/>
        <v>0</v>
      </c>
      <c r="CM205" s="10">
        <f t="shared" ref="CM205:CT205" si="297">IF(CM$5="",0,SUM(CM206:CM215))</f>
        <v>0</v>
      </c>
      <c r="CN205" s="10">
        <f t="shared" si="297"/>
        <v>0</v>
      </c>
      <c r="CO205" s="10">
        <f t="shared" si="297"/>
        <v>0</v>
      </c>
      <c r="CP205" s="10">
        <f t="shared" si="297"/>
        <v>0</v>
      </c>
      <c r="CQ205" s="10">
        <f t="shared" si="297"/>
        <v>0</v>
      </c>
      <c r="CR205" s="10">
        <f t="shared" si="297"/>
        <v>0</v>
      </c>
      <c r="CS205" s="10">
        <f t="shared" si="297"/>
        <v>0</v>
      </c>
      <c r="CT205" s="10">
        <f t="shared" si="297"/>
        <v>0</v>
      </c>
    </row>
    <row r="206" spans="1:98" s="27" customFormat="1" ht="12" x14ac:dyDescent="0.25">
      <c r="A206" s="26">
        <f>ROW()</f>
        <v>206</v>
      </c>
      <c r="B206" s="133"/>
      <c r="C206" s="142"/>
      <c r="E206" s="24"/>
      <c r="F206" s="66" t="str">
        <f t="shared" ref="F206:F214" si="298">$F$205</f>
        <v>Себестоимость продаж</v>
      </c>
      <c r="G206" s="27" t="str">
        <f>BP!$F$21</f>
        <v>Основа</v>
      </c>
      <c r="M206" s="27" t="str">
        <f>Lists!$R$8</f>
        <v>руб.</v>
      </c>
      <c r="P206" s="30"/>
      <c r="R206" s="24"/>
      <c r="S206" s="30"/>
      <c r="V206" s="85"/>
      <c r="W206" s="29">
        <f ca="1">SUM(INDIRECT(ADDRESS(ROW(),SUMIFS($1:$1,$5:$5,1))):INDIRECT(ADDRESS(ROW(),SUMIFS($1:$1,$5:$5,MAX($5:$5)))))</f>
        <v>73328766</v>
      </c>
      <c r="Z206" s="30">
        <f ca="1">IF(Z$5="",0,SUMIFS(Potoki!Z:Z,Potoki!$F:$F,$F206,Potoki!$G:$G,IF($G206="","",$G206)))</f>
        <v>0</v>
      </c>
      <c r="AA206" s="30">
        <f ca="1">IF(AA$5="",0,SUMIFS(Potoki!AA:AA,Potoki!$F:$F,$F206,Potoki!$G:$G,IF($G206="","",$G206)))</f>
        <v>0</v>
      </c>
      <c r="AB206" s="30">
        <f ca="1">IF(AB$5="",0,SUMIFS(Potoki!AB:AB,Potoki!$F:$F,$F206,Potoki!$G:$G,IF($G206="","",$G206)))</f>
        <v>0</v>
      </c>
      <c r="AC206" s="30">
        <f ca="1">IF(AC$5="",0,SUMIFS(Potoki!AC:AC,Potoki!$F:$F,$F206,Potoki!$G:$G,IF($G206="","",$G206)))</f>
        <v>0</v>
      </c>
      <c r="AD206" s="30">
        <f ca="1">IF(AD$5="",0,SUMIFS(Potoki!AD:AD,Potoki!$F:$F,$F206,Potoki!$G:$G,IF($G206="","",$G206)))</f>
        <v>0</v>
      </c>
      <c r="AE206" s="30">
        <f ca="1">IF(AE$5="",0,SUMIFS(Potoki!AE:AE,Potoki!$F:$F,$F206,Potoki!$G:$G,IF($G206="","",$G206)))</f>
        <v>0</v>
      </c>
      <c r="AF206" s="30">
        <f ca="1">IF(AF$5="",0,SUMIFS(Potoki!AF:AF,Potoki!$F:$F,$F206,Potoki!$G:$G,IF($G206="","",$G206)))</f>
        <v>0</v>
      </c>
      <c r="AG206" s="30">
        <f ca="1">IF(AG$5="",0,SUMIFS(Potoki!AG:AG,Potoki!$F:$F,$F206,Potoki!$G:$G,IF($G206="","",$G206)))</f>
        <v>0</v>
      </c>
      <c r="AH206" s="30">
        <f ca="1">IF(AH$5="",0,SUMIFS(Potoki!AH:AH,Potoki!$F:$F,$F206,Potoki!$G:$G,IF($G206="","",$G206)))</f>
        <v>420.00000000000006</v>
      </c>
      <c r="AI206" s="30">
        <f ca="1">IF(AI$5="",0,SUMIFS(Potoki!AI:AI,Potoki!$F:$F,$F206,Potoki!$G:$G,IF($G206="","",$G206)))</f>
        <v>3780</v>
      </c>
      <c r="AJ206" s="30">
        <f ca="1">IF(AJ$5="",0,SUMIFS(Potoki!AJ:AJ,Potoki!$F:$F,$F206,Potoki!$G:$G,IF($G206="","",$G206)))</f>
        <v>12474</v>
      </c>
      <c r="AK206" s="30">
        <f ca="1">IF(AK$5="",0,SUMIFS(Potoki!AK:AK,Potoki!$F:$F,$F206,Potoki!$G:$G,IF($G206="","",$G206)))</f>
        <v>24160.5</v>
      </c>
      <c r="AL206" s="30">
        <f ca="1">IF(AL$5="",0,SUMIFS(Potoki!AL:AL,Potoki!$F:$F,$F206,Potoki!$G:$G,IF($G206="","",$G206)))</f>
        <v>37191</v>
      </c>
      <c r="AM206" s="30">
        <f ca="1">IF(AM$5="",0,SUMIFS(Potoki!AM:AM,Potoki!$F:$F,$F206,Potoki!$G:$G,IF($G206="","",$G206)))</f>
        <v>50514.450000000004</v>
      </c>
      <c r="AN206" s="30">
        <f ca="1">IF(AN$5="",0,SUMIFS(Potoki!AN:AN,Potoki!$F:$F,$F206,Potoki!$G:$G,IF($G206="","",$G206)))</f>
        <v>69088.950000000012</v>
      </c>
      <c r="AO206" s="30">
        <f ca="1">IF(AO$5="",0,SUMIFS(Potoki!AO:AO,Potoki!$F:$F,$F206,Potoki!$G:$G,IF($G206="","",$G206)))</f>
        <v>106304.10000000002</v>
      </c>
      <c r="AP206" s="30">
        <f ca="1">IF(AP$5="",0,SUMIFS(Potoki!AP:AP,Potoki!$F:$F,$F206,Potoki!$G:$G,IF($G206="","",$G206)))</f>
        <v>170290.05000000002</v>
      </c>
      <c r="AQ206" s="30">
        <f ca="1">IF(AQ$5="",0,SUMIFS(Potoki!AQ:AQ,Potoki!$F:$F,$F206,Potoki!$G:$G,IF($G206="","",$G206)))</f>
        <v>265220.55</v>
      </c>
      <c r="AR206" s="30">
        <f ca="1">IF(AR$5="",0,SUMIFS(Potoki!AR:AR,Potoki!$F:$F,$F206,Potoki!$G:$G,IF($G206="","",$G206)))</f>
        <v>389863.42500000005</v>
      </c>
      <c r="AS206" s="30">
        <f ca="1">IF(AS$5="",0,SUMIFS(Potoki!AS:AS,Potoki!$F:$F,$F206,Potoki!$G:$G,IF($G206="","",$G206)))</f>
        <v>536755.80000000005</v>
      </c>
      <c r="AT206" s="30">
        <f ca="1">IF(AT$5="",0,SUMIFS(Potoki!AT:AT,Potoki!$F:$F,$F206,Potoki!$G:$G,IF($G206="","",$G206)))</f>
        <v>698476.8</v>
      </c>
      <c r="AU206" s="30">
        <f ca="1">IF(AU$5="",0,SUMIFS(Potoki!AU:AU,Potoki!$F:$F,$F206,Potoki!$G:$G,IF($G206="","",$G206)))</f>
        <v>869050.35</v>
      </c>
      <c r="AV206" s="30">
        <f ca="1">IF(AV$5="",0,SUMIFS(Potoki!AV:AV,Potoki!$F:$F,$F206,Potoki!$G:$G,IF($G206="","",$G206)))</f>
        <v>1044460.2</v>
      </c>
      <c r="AW206" s="30">
        <f ca="1">IF(AW$5="",0,SUMIFS(Potoki!AW:AW,Potoki!$F:$F,$F206,Potoki!$G:$G,IF($G206="","",$G206)))</f>
        <v>1222311.825</v>
      </c>
      <c r="AX206" s="30">
        <f ca="1">IF(AX$5="",0,SUMIFS(Potoki!AX:AX,Potoki!$F:$F,$F206,Potoki!$G:$G,IF($G206="","",$G206)))</f>
        <v>1401209.25</v>
      </c>
      <c r="AY206" s="30">
        <f ca="1">IF(AY$5="",0,SUMIFS(Potoki!AY:AY,Potoki!$F:$F,$F206,Potoki!$G:$G,IF($G206="","",$G206)))</f>
        <v>1580538.75</v>
      </c>
      <c r="AZ206" s="30">
        <f ca="1">IF(AZ$5="",0,SUMIFS(Potoki!AZ:AZ,Potoki!$F:$F,$F206,Potoki!$G:$G,IF($G206="","",$G206)))</f>
        <v>1760028.375</v>
      </c>
      <c r="BA206" s="30">
        <f ca="1">IF(BA$5="",0,SUMIFS(Potoki!BA:BA,Potoki!$F:$F,$F206,Potoki!$G:$G,IF($G206="","",$G206)))</f>
        <v>1939562.625</v>
      </c>
      <c r="BB206" s="30">
        <f ca="1">IF(BB$5="",0,SUMIFS(Potoki!BB:BB,Potoki!$F:$F,$F206,Potoki!$G:$G,IF($G206="","",$G206)))</f>
        <v>2119110</v>
      </c>
      <c r="BC206" s="30">
        <f ca="1">IF(BC$5="",0,SUMIFS(Potoki!BC:BC,Potoki!$F:$F,$F206,Potoki!$G:$G,IF($G206="","",$G206)))</f>
        <v>2298660</v>
      </c>
      <c r="BD206" s="30">
        <f ca="1">IF(BD$5="",0,SUMIFS(Potoki!BD:BD,Potoki!$F:$F,$F206,Potoki!$G:$G,IF($G206="","",$G206)))</f>
        <v>2478210</v>
      </c>
      <c r="BE206" s="30">
        <f ca="1">IF(BE$5="",0,SUMIFS(Potoki!BE:BE,Potoki!$F:$F,$F206,Potoki!$G:$G,IF($G206="","",$G206)))</f>
        <v>2656710</v>
      </c>
      <c r="BF206" s="30">
        <f ca="1">IF(BF$5="",0,SUMIFS(Potoki!BF:BF,Potoki!$F:$F,$F206,Potoki!$G:$G,IF($G206="","",$G206)))</f>
        <v>2826810</v>
      </c>
      <c r="BG206" s="30">
        <f ca="1">IF(BG$5="",0,SUMIFS(Potoki!BG:BG,Potoki!$F:$F,$F206,Potoki!$G:$G,IF($G206="","",$G206)))</f>
        <v>2975175</v>
      </c>
      <c r="BH206" s="30">
        <f ca="1">IF(BH$5="",0,SUMIFS(Potoki!BH:BH,Potoki!$F:$F,$F206,Potoki!$G:$G,IF($G206="","",$G206)))</f>
        <v>3094323.75</v>
      </c>
      <c r="BI206" s="30">
        <f ca="1">IF(BI$5="",0,SUMIFS(Potoki!BI:BI,Potoki!$F:$F,$F206,Potoki!$G:$G,IF($G206="","",$G206)))</f>
        <v>3180896.25</v>
      </c>
      <c r="BJ206" s="30">
        <f ca="1">IF(BJ$5="",0,SUMIFS(Potoki!BJ:BJ,Potoki!$F:$F,$F206,Potoki!$G:$G,IF($G206="","",$G206)))</f>
        <v>3236785.125</v>
      </c>
      <c r="BK206" s="30">
        <f ca="1">IF(BK$5="",0,SUMIFS(Potoki!BK:BK,Potoki!$F:$F,$F206,Potoki!$G:$G,IF($G206="","",$G206)))</f>
        <v>3269862.75</v>
      </c>
      <c r="BL206" s="30">
        <f ca="1">IF(BL$5="",0,SUMIFS(Potoki!BL:BL,Potoki!$F:$F,$F206,Potoki!$G:$G,IF($G206="","",$G206)))</f>
        <v>3287865</v>
      </c>
      <c r="BM206" s="30">
        <f ca="1">IF(BM$5="",0,SUMIFS(Potoki!BM:BM,Potoki!$F:$F,$F206,Potoki!$G:$G,IF($G206="","",$G206)))</f>
        <v>3296905.5</v>
      </c>
      <c r="BN206" s="30">
        <f ca="1">IF(BN$5="",0,SUMIFS(Potoki!BN:BN,Potoki!$F:$F,$F206,Potoki!$G:$G,IF($G206="","",$G206)))</f>
        <v>3301063.5</v>
      </c>
      <c r="BO206" s="30">
        <f ca="1">IF(BO$5="",0,SUMIFS(Potoki!BO:BO,Potoki!$F:$F,$F206,Potoki!$G:$G,IF($G206="","",$G206)))</f>
        <v>3302767.125</v>
      </c>
      <c r="BP206" s="30">
        <f ca="1">IF(BP$5="",0,SUMIFS(Potoki!BP:BP,Potoki!$F:$F,$F206,Potoki!$G:$G,IF($G206="","",$G206)))</f>
        <v>3303420.75</v>
      </c>
      <c r="BQ206" s="30">
        <f ca="1">IF(BQ$5="",0,SUMIFS(Potoki!BQ:BQ,Potoki!$F:$F,$F206,Potoki!$G:$G,IF($G206="","",$G206)))</f>
        <v>3303641.25</v>
      </c>
      <c r="BR206" s="30">
        <f ca="1">IF(BR$5="",0,SUMIFS(Potoki!BR:BR,Potoki!$F:$F,$F206,Potoki!$G:$G,IF($G206="","",$G206)))</f>
        <v>3303701.6250000005</v>
      </c>
      <c r="BS206" s="30">
        <f ca="1">IF(BS$5="",0,SUMIFS(Potoki!BS:BS,Potoki!$F:$F,$F206,Potoki!$G:$G,IF($G206="","",$G206)))</f>
        <v>3303717.3750000005</v>
      </c>
      <c r="BT206" s="30">
        <f ca="1">IF(BT$5="",0,SUMIFS(Potoki!BT:BT,Potoki!$F:$F,$F206,Potoki!$G:$G,IF($G206="","",$G206)))</f>
        <v>3303720.0000000005</v>
      </c>
      <c r="BU206" s="30">
        <f ca="1">IF(BU$5="",0,SUMIFS(Potoki!BU:BU,Potoki!$F:$F,$F206,Potoki!$G:$G,IF($G206="","",$G206)))</f>
        <v>3303720.0000000005</v>
      </c>
      <c r="BV206" s="30">
        <f>IF(BV$5="",0,SUMIFS(Potoki!BV:BV,Potoki!$F:$F,$F206,Potoki!$G:$G,IF($G206="","",$G206)))</f>
        <v>0</v>
      </c>
      <c r="BW206" s="30">
        <f>IF(BW$5="",0,SUMIFS(Potoki!BW:BW,Potoki!$F:$F,$F206,Potoki!$G:$G,IF($G206="","",$G206)))</f>
        <v>0</v>
      </c>
      <c r="BX206" s="30">
        <f>IF(BX$5="",0,SUMIFS(Potoki!BX:BX,Potoki!$F:$F,$F206,Potoki!$G:$G,IF($G206="","",$G206)))</f>
        <v>0</v>
      </c>
      <c r="BY206" s="30">
        <f>IF(BY$5="",0,SUMIFS(Potoki!BY:BY,Potoki!$F:$F,$F206,Potoki!$G:$G,IF($G206="","",$G206)))</f>
        <v>0</v>
      </c>
      <c r="BZ206" s="30">
        <f>IF(BZ$5="",0,SUMIFS(Potoki!BZ:BZ,Potoki!$F:$F,$F206,Potoki!$G:$G,IF($G206="","",$G206)))</f>
        <v>0</v>
      </c>
      <c r="CA206" s="30">
        <f>IF(CA$5="",0,SUMIFS(Potoki!CA:CA,Potoki!$F:$F,$F206,Potoki!$G:$G,IF($G206="","",$G206)))</f>
        <v>0</v>
      </c>
      <c r="CB206" s="30">
        <f>IF(CB$5="",0,SUMIFS(Potoki!CB:CB,Potoki!$F:$F,$F206,Potoki!$G:$G,IF($G206="","",$G206)))</f>
        <v>0</v>
      </c>
      <c r="CC206" s="30">
        <f>IF(CC$5="",0,SUMIFS(Potoki!CC:CC,Potoki!$F:$F,$F206,Potoki!$G:$G,IF($G206="","",$G206)))</f>
        <v>0</v>
      </c>
      <c r="CD206" s="30">
        <f>IF(CD$5="",0,SUMIFS(Potoki!CD:CD,Potoki!$F:$F,$F206,Potoki!$G:$G,IF($G206="","",$G206)))</f>
        <v>0</v>
      </c>
      <c r="CE206" s="30">
        <f>IF(CE$5="",0,SUMIFS(Potoki!CE:CE,Potoki!$F:$F,$F206,Potoki!$G:$G,IF($G206="","",$G206)))</f>
        <v>0</v>
      </c>
      <c r="CF206" s="30">
        <f>IF(CF$5="",0,SUMIFS(Potoki!CF:CF,Potoki!$F:$F,$F206,Potoki!$G:$G,IF($G206="","",$G206)))</f>
        <v>0</v>
      </c>
      <c r="CG206" s="30">
        <f>IF(CG$5="",0,SUMIFS(Potoki!CG:CG,Potoki!$F:$F,$F206,Potoki!$G:$G,IF($G206="","",$G206)))</f>
        <v>0</v>
      </c>
      <c r="CH206" s="30">
        <f>IF(CH$5="",0,SUMIFS(Potoki!CH:CH,Potoki!$F:$F,$F206,Potoki!$G:$G,IF($G206="","",$G206)))</f>
        <v>0</v>
      </c>
      <c r="CI206" s="30">
        <f>IF(CI$5="",0,SUMIFS(Potoki!CI:CI,Potoki!$F:$F,$F206,Potoki!$G:$G,IF($G206="","",$G206)))</f>
        <v>0</v>
      </c>
      <c r="CJ206" s="30">
        <f>IF(CJ$5="",0,SUMIFS(Potoki!CJ:CJ,Potoki!$F:$F,$F206,Potoki!$G:$G,IF($G206="","",$G206)))</f>
        <v>0</v>
      </c>
      <c r="CK206" s="30">
        <f>IF(CK$5="",0,SUMIFS(Potoki!CK:CK,Potoki!$F:$F,$F206,Potoki!$G:$G,IF($G206="","",$G206)))</f>
        <v>0</v>
      </c>
      <c r="CL206" s="30">
        <f>IF(CL$5="",0,SUMIFS(Potoki!CL:CL,Potoki!$F:$F,$F206,Potoki!$G:$G,IF($G206="","",$G206)))</f>
        <v>0</v>
      </c>
      <c r="CM206" s="30">
        <f>IF(CM$5="",0,SUMIFS(Potoki!CM:CM,Potoki!$F:$F,$F206,Potoki!$G:$G,IF($G206="","",$G206)))</f>
        <v>0</v>
      </c>
      <c r="CN206" s="30">
        <f>IF(CN$5="",0,SUMIFS(Potoki!CN:CN,Potoki!$F:$F,$F206,Potoki!$G:$G,IF($G206="","",$G206)))</f>
        <v>0</v>
      </c>
      <c r="CO206" s="30">
        <f>IF(CO$5="",0,SUMIFS(Potoki!CO:CO,Potoki!$F:$F,$F206,Potoki!$G:$G,IF($G206="","",$G206)))</f>
        <v>0</v>
      </c>
      <c r="CP206" s="30">
        <f>IF(CP$5="",0,SUMIFS(Potoki!CP:CP,Potoki!$F:$F,$F206,Potoki!$G:$G,IF($G206="","",$G206)))</f>
        <v>0</v>
      </c>
      <c r="CQ206" s="30">
        <f>IF(CQ$5="",0,SUMIFS(Potoki!CQ:CQ,Potoki!$F:$F,$F206,Potoki!$G:$G,IF($G206="","",$G206)))</f>
        <v>0</v>
      </c>
      <c r="CR206" s="30">
        <f>IF(CR$5="",0,SUMIFS(Potoki!CR:CR,Potoki!$F:$F,$F206,Potoki!$G:$G,IF($G206="","",$G206)))</f>
        <v>0</v>
      </c>
      <c r="CS206" s="30">
        <f>IF(CS$5="",0,SUMIFS(Potoki!CS:CS,Potoki!$F:$F,$F206,Potoki!$G:$G,IF($G206="","",$G206)))</f>
        <v>0</v>
      </c>
      <c r="CT206" s="30">
        <f>IF(CT$5="",0,SUMIFS(Potoki!CT:CT,Potoki!$F:$F,$F206,Potoki!$G:$G,IF($G206="","",$G206)))</f>
        <v>0</v>
      </c>
    </row>
    <row r="207" spans="1:98" s="27" customFormat="1" ht="12" x14ac:dyDescent="0.25">
      <c r="A207" s="26">
        <f>ROW()</f>
        <v>207</v>
      </c>
      <c r="B207" s="133"/>
      <c r="C207" s="142"/>
      <c r="E207" s="24"/>
      <c r="F207" s="66" t="str">
        <f t="shared" si="298"/>
        <v>Себестоимость продаж</v>
      </c>
      <c r="G207" s="27" t="str">
        <f>BP!$F$22</f>
        <v>Сырье</v>
      </c>
      <c r="H207" s="67"/>
      <c r="I207" s="67"/>
      <c r="J207" s="67"/>
      <c r="K207" s="67"/>
      <c r="L207" s="67"/>
      <c r="M207" s="27" t="str">
        <f>Lists!$R$8</f>
        <v>руб.</v>
      </c>
      <c r="P207" s="30"/>
      <c r="R207" s="24"/>
      <c r="S207" s="30"/>
      <c r="V207" s="85"/>
      <c r="W207" s="29">
        <f ca="1">SUM(INDIRECT(ADDRESS(ROW(),SUMIFS($1:$1,$5:$5,1))):INDIRECT(ADDRESS(ROW(),SUMIFS($1:$1,$5:$5,MAX($5:$5)))))</f>
        <v>8380430.4000000004</v>
      </c>
      <c r="Z207" s="30">
        <f ca="1">IF(Z$5="",0,SUMIFS(Potoki!Z:Z,Potoki!$F:$F,$F207,Potoki!$G:$G,IF($G207="","",$G207)))</f>
        <v>0</v>
      </c>
      <c r="AA207" s="30">
        <f ca="1">IF(AA$5="",0,SUMIFS(Potoki!AA:AA,Potoki!$F:$F,$F207,Potoki!$G:$G,IF($G207="","",$G207)))</f>
        <v>0</v>
      </c>
      <c r="AB207" s="30">
        <f ca="1">IF(AB$5="",0,SUMIFS(Potoki!AB:AB,Potoki!$F:$F,$F207,Potoki!$G:$G,IF($G207="","",$G207)))</f>
        <v>0</v>
      </c>
      <c r="AC207" s="30">
        <f ca="1">IF(AC$5="",0,SUMIFS(Potoki!AC:AC,Potoki!$F:$F,$F207,Potoki!$G:$G,IF($G207="","",$G207)))</f>
        <v>0</v>
      </c>
      <c r="AD207" s="30">
        <f ca="1">IF(AD$5="",0,SUMIFS(Potoki!AD:AD,Potoki!$F:$F,$F207,Potoki!$G:$G,IF($G207="","",$G207)))</f>
        <v>0</v>
      </c>
      <c r="AE207" s="30">
        <f ca="1">IF(AE$5="",0,SUMIFS(Potoki!AE:AE,Potoki!$F:$F,$F207,Potoki!$G:$G,IF($G207="","",$G207)))</f>
        <v>0</v>
      </c>
      <c r="AF207" s="30">
        <f ca="1">IF(AF$5="",0,SUMIFS(Potoki!AF:AF,Potoki!$F:$F,$F207,Potoki!$G:$G,IF($G207="","",$G207)))</f>
        <v>0</v>
      </c>
      <c r="AG207" s="30">
        <f ca="1">IF(AG$5="",0,SUMIFS(Potoki!AG:AG,Potoki!$F:$F,$F207,Potoki!$G:$G,IF($G207="","",$G207)))</f>
        <v>0</v>
      </c>
      <c r="AH207" s="30">
        <f ca="1">IF(AH$5="",0,SUMIFS(Potoki!AH:AH,Potoki!$F:$F,$F207,Potoki!$G:$G,IF($G207="","",$G207)))</f>
        <v>48.000000000000007</v>
      </c>
      <c r="AI207" s="30">
        <f ca="1">IF(AI$5="",0,SUMIFS(Potoki!AI:AI,Potoki!$F:$F,$F207,Potoki!$G:$G,IF($G207="","",$G207)))</f>
        <v>432</v>
      </c>
      <c r="AJ207" s="30">
        <f ca="1">IF(AJ$5="",0,SUMIFS(Potoki!AJ:AJ,Potoki!$F:$F,$F207,Potoki!$G:$G,IF($G207="","",$G207)))</f>
        <v>1425.6</v>
      </c>
      <c r="AK207" s="30">
        <f ca="1">IF(AK$5="",0,SUMIFS(Potoki!AK:AK,Potoki!$F:$F,$F207,Potoki!$G:$G,IF($G207="","",$G207)))</f>
        <v>2761.2000000000003</v>
      </c>
      <c r="AL207" s="30">
        <f ca="1">IF(AL$5="",0,SUMIFS(Potoki!AL:AL,Potoki!$F:$F,$F207,Potoki!$G:$G,IF($G207="","",$G207)))</f>
        <v>4250.3999999999996</v>
      </c>
      <c r="AM207" s="30">
        <f ca="1">IF(AM$5="",0,SUMIFS(Potoki!AM:AM,Potoki!$F:$F,$F207,Potoki!$G:$G,IF($G207="","",$G207)))</f>
        <v>5773.0800000000008</v>
      </c>
      <c r="AN207" s="30">
        <f ca="1">IF(AN$5="",0,SUMIFS(Potoki!AN:AN,Potoki!$F:$F,$F207,Potoki!$G:$G,IF($G207="","",$G207)))</f>
        <v>7895.880000000001</v>
      </c>
      <c r="AO207" s="30">
        <f ca="1">IF(AO$5="",0,SUMIFS(Potoki!AO:AO,Potoki!$F:$F,$F207,Potoki!$G:$G,IF($G207="","",$G207)))</f>
        <v>12149.04</v>
      </c>
      <c r="AP207" s="30">
        <f ca="1">IF(AP$5="",0,SUMIFS(Potoki!AP:AP,Potoki!$F:$F,$F207,Potoki!$G:$G,IF($G207="","",$G207)))</f>
        <v>19461.72</v>
      </c>
      <c r="AQ207" s="30">
        <f ca="1">IF(AQ$5="",0,SUMIFS(Potoki!AQ:AQ,Potoki!$F:$F,$F207,Potoki!$G:$G,IF($G207="","",$G207)))</f>
        <v>30310.92</v>
      </c>
      <c r="AR207" s="30">
        <f ca="1">IF(AR$5="",0,SUMIFS(Potoki!AR:AR,Potoki!$F:$F,$F207,Potoki!$G:$G,IF($G207="","",$G207)))</f>
        <v>44555.82</v>
      </c>
      <c r="AS207" s="30">
        <f ca="1">IF(AS$5="",0,SUMIFS(Potoki!AS:AS,Potoki!$F:$F,$F207,Potoki!$G:$G,IF($G207="","",$G207)))</f>
        <v>61343.519999999997</v>
      </c>
      <c r="AT207" s="30">
        <f ca="1">IF(AT$5="",0,SUMIFS(Potoki!AT:AT,Potoki!$F:$F,$F207,Potoki!$G:$G,IF($G207="","",$G207)))</f>
        <v>79825.919999999998</v>
      </c>
      <c r="AU207" s="30">
        <f ca="1">IF(AU$5="",0,SUMIFS(Potoki!AU:AU,Potoki!$F:$F,$F207,Potoki!$G:$G,IF($G207="","",$G207)))</f>
        <v>99320.040000000008</v>
      </c>
      <c r="AV207" s="30">
        <f ca="1">IF(AV$5="",0,SUMIFS(Potoki!AV:AV,Potoki!$F:$F,$F207,Potoki!$G:$G,IF($G207="","",$G207)))</f>
        <v>119366.88</v>
      </c>
      <c r="AW207" s="30">
        <f ca="1">IF(AW$5="",0,SUMIFS(Potoki!AW:AW,Potoki!$F:$F,$F207,Potoki!$G:$G,IF($G207="","",$G207)))</f>
        <v>139692.78</v>
      </c>
      <c r="AX207" s="30">
        <f ca="1">IF(AX$5="",0,SUMIFS(Potoki!AX:AX,Potoki!$F:$F,$F207,Potoki!$G:$G,IF($G207="","",$G207)))</f>
        <v>160138.19999999998</v>
      </c>
      <c r="AY207" s="30">
        <f ca="1">IF(AY$5="",0,SUMIFS(Potoki!AY:AY,Potoki!$F:$F,$F207,Potoki!$G:$G,IF($G207="","",$G207)))</f>
        <v>180633</v>
      </c>
      <c r="AZ207" s="30">
        <f ca="1">IF(AZ$5="",0,SUMIFS(Potoki!AZ:AZ,Potoki!$F:$F,$F207,Potoki!$G:$G,IF($G207="","",$G207)))</f>
        <v>201146.1</v>
      </c>
      <c r="BA207" s="30">
        <f ca="1">IF(BA$5="",0,SUMIFS(Potoki!BA:BA,Potoki!$F:$F,$F207,Potoki!$G:$G,IF($G207="","",$G207)))</f>
        <v>221664.3</v>
      </c>
      <c r="BB207" s="30">
        <f ca="1">IF(BB$5="",0,SUMIFS(Potoki!BB:BB,Potoki!$F:$F,$F207,Potoki!$G:$G,IF($G207="","",$G207)))</f>
        <v>242184</v>
      </c>
      <c r="BC207" s="30">
        <f ca="1">IF(BC$5="",0,SUMIFS(Potoki!BC:BC,Potoki!$F:$F,$F207,Potoki!$G:$G,IF($G207="","",$G207)))</f>
        <v>262704</v>
      </c>
      <c r="BD207" s="30">
        <f ca="1">IF(BD$5="",0,SUMIFS(Potoki!BD:BD,Potoki!$F:$F,$F207,Potoki!$G:$G,IF($G207="","",$G207)))</f>
        <v>283224</v>
      </c>
      <c r="BE207" s="30">
        <f ca="1">IF(BE$5="",0,SUMIFS(Potoki!BE:BE,Potoki!$F:$F,$F207,Potoki!$G:$G,IF($G207="","",$G207)))</f>
        <v>303624</v>
      </c>
      <c r="BF207" s="30">
        <f ca="1">IF(BF$5="",0,SUMIFS(Potoki!BF:BF,Potoki!$F:$F,$F207,Potoki!$G:$G,IF($G207="","",$G207)))</f>
        <v>323064</v>
      </c>
      <c r="BG207" s="30">
        <f ca="1">IF(BG$5="",0,SUMIFS(Potoki!BG:BG,Potoki!$F:$F,$F207,Potoki!$G:$G,IF($G207="","",$G207)))</f>
        <v>340020</v>
      </c>
      <c r="BH207" s="30">
        <f ca="1">IF(BH$5="",0,SUMIFS(Potoki!BH:BH,Potoki!$F:$F,$F207,Potoki!$G:$G,IF($G207="","",$G207)))</f>
        <v>353637</v>
      </c>
      <c r="BI207" s="30">
        <f ca="1">IF(BI$5="",0,SUMIFS(Potoki!BI:BI,Potoki!$F:$F,$F207,Potoki!$G:$G,IF($G207="","",$G207)))</f>
        <v>363531</v>
      </c>
      <c r="BJ207" s="30">
        <f ca="1">IF(BJ$5="",0,SUMIFS(Potoki!BJ:BJ,Potoki!$F:$F,$F207,Potoki!$G:$G,IF($G207="","",$G207)))</f>
        <v>369918.3</v>
      </c>
      <c r="BK207" s="30">
        <f ca="1">IF(BK$5="",0,SUMIFS(Potoki!BK:BK,Potoki!$F:$F,$F207,Potoki!$G:$G,IF($G207="","",$G207)))</f>
        <v>373698.6</v>
      </c>
      <c r="BL207" s="30">
        <f ca="1">IF(BL$5="",0,SUMIFS(Potoki!BL:BL,Potoki!$F:$F,$F207,Potoki!$G:$G,IF($G207="","",$G207)))</f>
        <v>375756</v>
      </c>
      <c r="BM207" s="30">
        <f ca="1">IF(BM$5="",0,SUMIFS(Potoki!BM:BM,Potoki!$F:$F,$F207,Potoki!$G:$G,IF($G207="","",$G207)))</f>
        <v>376789.2</v>
      </c>
      <c r="BN207" s="30">
        <f ca="1">IF(BN$5="",0,SUMIFS(Potoki!BN:BN,Potoki!$F:$F,$F207,Potoki!$G:$G,IF($G207="","",$G207)))</f>
        <v>377264.39999999997</v>
      </c>
      <c r="BO207" s="30">
        <f ca="1">IF(BO$5="",0,SUMIFS(Potoki!BO:BO,Potoki!$F:$F,$F207,Potoki!$G:$G,IF($G207="","",$G207)))</f>
        <v>377459.10000000003</v>
      </c>
      <c r="BP207" s="30">
        <f ca="1">IF(BP$5="",0,SUMIFS(Potoki!BP:BP,Potoki!$F:$F,$F207,Potoki!$G:$G,IF($G207="","",$G207)))</f>
        <v>377533.8</v>
      </c>
      <c r="BQ207" s="30">
        <f ca="1">IF(BQ$5="",0,SUMIFS(Potoki!BQ:BQ,Potoki!$F:$F,$F207,Potoki!$G:$G,IF($G207="","",$G207)))</f>
        <v>377559.00000000006</v>
      </c>
      <c r="BR207" s="30">
        <f ca="1">IF(BR$5="",0,SUMIFS(Potoki!BR:BR,Potoki!$F:$F,$F207,Potoki!$G:$G,IF($G207="","",$G207)))</f>
        <v>377565.90000000008</v>
      </c>
      <c r="BS207" s="30">
        <f ca="1">IF(BS$5="",0,SUMIFS(Potoki!BS:BS,Potoki!$F:$F,$F207,Potoki!$G:$G,IF($G207="","",$G207)))</f>
        <v>377567.7</v>
      </c>
      <c r="BT207" s="30">
        <f ca="1">IF(BT$5="",0,SUMIFS(Potoki!BT:BT,Potoki!$F:$F,$F207,Potoki!$G:$G,IF($G207="","",$G207)))</f>
        <v>377568.00000000006</v>
      </c>
      <c r="BU207" s="30">
        <f ca="1">IF(BU$5="",0,SUMIFS(Potoki!BU:BU,Potoki!$F:$F,$F207,Potoki!$G:$G,IF($G207="","",$G207)))</f>
        <v>377568.00000000006</v>
      </c>
      <c r="BV207" s="30">
        <f>IF(BV$5="",0,SUMIFS(Potoki!BV:BV,Potoki!$F:$F,$F207,Potoki!$G:$G,IF($G207="","",$G207)))</f>
        <v>0</v>
      </c>
      <c r="BW207" s="30">
        <f>IF(BW$5="",0,SUMIFS(Potoki!BW:BW,Potoki!$F:$F,$F207,Potoki!$G:$G,IF($G207="","",$G207)))</f>
        <v>0</v>
      </c>
      <c r="BX207" s="30">
        <f>IF(BX$5="",0,SUMIFS(Potoki!BX:BX,Potoki!$F:$F,$F207,Potoki!$G:$G,IF($G207="","",$G207)))</f>
        <v>0</v>
      </c>
      <c r="BY207" s="30">
        <f>IF(BY$5="",0,SUMIFS(Potoki!BY:BY,Potoki!$F:$F,$F207,Potoki!$G:$G,IF($G207="","",$G207)))</f>
        <v>0</v>
      </c>
      <c r="BZ207" s="30">
        <f>IF(BZ$5="",0,SUMIFS(Potoki!BZ:BZ,Potoki!$F:$F,$F207,Potoki!$G:$G,IF($G207="","",$G207)))</f>
        <v>0</v>
      </c>
      <c r="CA207" s="30">
        <f>IF(CA$5="",0,SUMIFS(Potoki!CA:CA,Potoki!$F:$F,$F207,Potoki!$G:$G,IF($G207="","",$G207)))</f>
        <v>0</v>
      </c>
      <c r="CB207" s="30">
        <f>IF(CB$5="",0,SUMIFS(Potoki!CB:CB,Potoki!$F:$F,$F207,Potoki!$G:$G,IF($G207="","",$G207)))</f>
        <v>0</v>
      </c>
      <c r="CC207" s="30">
        <f>IF(CC$5="",0,SUMIFS(Potoki!CC:CC,Potoki!$F:$F,$F207,Potoki!$G:$G,IF($G207="","",$G207)))</f>
        <v>0</v>
      </c>
      <c r="CD207" s="30">
        <f>IF(CD$5="",0,SUMIFS(Potoki!CD:CD,Potoki!$F:$F,$F207,Potoki!$G:$G,IF($G207="","",$G207)))</f>
        <v>0</v>
      </c>
      <c r="CE207" s="30">
        <f>IF(CE$5="",0,SUMIFS(Potoki!CE:CE,Potoki!$F:$F,$F207,Potoki!$G:$G,IF($G207="","",$G207)))</f>
        <v>0</v>
      </c>
      <c r="CF207" s="30">
        <f>IF(CF$5="",0,SUMIFS(Potoki!CF:CF,Potoki!$F:$F,$F207,Potoki!$G:$G,IF($G207="","",$G207)))</f>
        <v>0</v>
      </c>
      <c r="CG207" s="30">
        <f>IF(CG$5="",0,SUMIFS(Potoki!CG:CG,Potoki!$F:$F,$F207,Potoki!$G:$G,IF($G207="","",$G207)))</f>
        <v>0</v>
      </c>
      <c r="CH207" s="30">
        <f>IF(CH$5="",0,SUMIFS(Potoki!CH:CH,Potoki!$F:$F,$F207,Potoki!$G:$G,IF($G207="","",$G207)))</f>
        <v>0</v>
      </c>
      <c r="CI207" s="30">
        <f>IF(CI$5="",0,SUMIFS(Potoki!CI:CI,Potoki!$F:$F,$F207,Potoki!$G:$G,IF($G207="","",$G207)))</f>
        <v>0</v>
      </c>
      <c r="CJ207" s="30">
        <f>IF(CJ$5="",0,SUMIFS(Potoki!CJ:CJ,Potoki!$F:$F,$F207,Potoki!$G:$G,IF($G207="","",$G207)))</f>
        <v>0</v>
      </c>
      <c r="CK207" s="30">
        <f>IF(CK$5="",0,SUMIFS(Potoki!CK:CK,Potoki!$F:$F,$F207,Potoki!$G:$G,IF($G207="","",$G207)))</f>
        <v>0</v>
      </c>
      <c r="CL207" s="30">
        <f>IF(CL$5="",0,SUMIFS(Potoki!CL:CL,Potoki!$F:$F,$F207,Potoki!$G:$G,IF($G207="","",$G207)))</f>
        <v>0</v>
      </c>
      <c r="CM207" s="30">
        <f>IF(CM$5="",0,SUMIFS(Potoki!CM:CM,Potoki!$F:$F,$F207,Potoki!$G:$G,IF($G207="","",$G207)))</f>
        <v>0</v>
      </c>
      <c r="CN207" s="30">
        <f>IF(CN$5="",0,SUMIFS(Potoki!CN:CN,Potoki!$F:$F,$F207,Potoki!$G:$G,IF($G207="","",$G207)))</f>
        <v>0</v>
      </c>
      <c r="CO207" s="30">
        <f>IF(CO$5="",0,SUMIFS(Potoki!CO:CO,Potoki!$F:$F,$F207,Potoki!$G:$G,IF($G207="","",$G207)))</f>
        <v>0</v>
      </c>
      <c r="CP207" s="30">
        <f>IF(CP$5="",0,SUMIFS(Potoki!CP:CP,Potoki!$F:$F,$F207,Potoki!$G:$G,IF($G207="","",$G207)))</f>
        <v>0</v>
      </c>
      <c r="CQ207" s="30">
        <f>IF(CQ$5="",0,SUMIFS(Potoki!CQ:CQ,Potoki!$F:$F,$F207,Potoki!$G:$G,IF($G207="","",$G207)))</f>
        <v>0</v>
      </c>
      <c r="CR207" s="30">
        <f>IF(CR$5="",0,SUMIFS(Potoki!CR:CR,Potoki!$F:$F,$F207,Potoki!$G:$G,IF($G207="","",$G207)))</f>
        <v>0</v>
      </c>
      <c r="CS207" s="30">
        <f>IF(CS$5="",0,SUMIFS(Potoki!CS:CS,Potoki!$F:$F,$F207,Potoki!$G:$G,IF($G207="","",$G207)))</f>
        <v>0</v>
      </c>
      <c r="CT207" s="30">
        <f>IF(CT$5="",0,SUMIFS(Potoki!CT:CT,Potoki!$F:$F,$F207,Potoki!$G:$G,IF($G207="","",$G207)))</f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si="298"/>
        <v>Себестоимость продаж</v>
      </c>
      <c r="G208" s="27" t="str">
        <f>BP!$F$23</f>
        <v>Материал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9777168.8000000007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56</v>
      </c>
      <c r="AI208" s="30">
        <f ca="1">IF(AI$5="",0,SUMIFS(Potoki!AI:AI,Potoki!$F:$F,$F208,Potoki!$G:$G,IF($G208="","",$G208)))</f>
        <v>504</v>
      </c>
      <c r="AJ208" s="30">
        <f ca="1">IF(AJ$5="",0,SUMIFS(Potoki!AJ:AJ,Potoki!$F:$F,$F208,Potoki!$G:$G,IF($G208="","",$G208)))</f>
        <v>1663.2</v>
      </c>
      <c r="AK208" s="30">
        <f ca="1">IF(AK$5="",0,SUMIFS(Potoki!AK:AK,Potoki!$F:$F,$F208,Potoki!$G:$G,IF($G208="","",$G208)))</f>
        <v>3221.4</v>
      </c>
      <c r="AL208" s="30">
        <f ca="1">IF(AL$5="",0,SUMIFS(Potoki!AL:AL,Potoki!$F:$F,$F208,Potoki!$G:$G,IF($G208="","",$G208)))</f>
        <v>4958.8</v>
      </c>
      <c r="AM208" s="30">
        <f ca="1">IF(AM$5="",0,SUMIFS(Potoki!AM:AM,Potoki!$F:$F,$F208,Potoki!$G:$G,IF($G208="","",$G208)))</f>
        <v>6735.26</v>
      </c>
      <c r="AN208" s="30">
        <f ca="1">IF(AN$5="",0,SUMIFS(Potoki!AN:AN,Potoki!$F:$F,$F208,Potoki!$G:$G,IF($G208="","",$G208)))</f>
        <v>9211.86</v>
      </c>
      <c r="AO208" s="30">
        <f ca="1">IF(AO$5="",0,SUMIFS(Potoki!AO:AO,Potoki!$F:$F,$F208,Potoki!$G:$G,IF($G208="","",$G208)))</f>
        <v>14173.880000000001</v>
      </c>
      <c r="AP208" s="30">
        <f ca="1">IF(AP$5="",0,SUMIFS(Potoki!AP:AP,Potoki!$F:$F,$F208,Potoki!$G:$G,IF($G208="","",$G208)))</f>
        <v>22705.340000000004</v>
      </c>
      <c r="AQ208" s="30">
        <f ca="1">IF(AQ$5="",0,SUMIFS(Potoki!AQ:AQ,Potoki!$F:$F,$F208,Potoki!$G:$G,IF($G208="","",$G208)))</f>
        <v>35362.74</v>
      </c>
      <c r="AR208" s="30">
        <f ca="1">IF(AR$5="",0,SUMIFS(Potoki!AR:AR,Potoki!$F:$F,$F208,Potoki!$G:$G,IF($G208="","",$G208)))</f>
        <v>51981.79</v>
      </c>
      <c r="AS208" s="30">
        <f ca="1">IF(AS$5="",0,SUMIFS(Potoki!AS:AS,Potoki!$F:$F,$F208,Potoki!$G:$G,IF($G208="","",$G208)))</f>
        <v>71567.44</v>
      </c>
      <c r="AT208" s="30">
        <f ca="1">IF(AT$5="",0,SUMIFS(Potoki!AT:AT,Potoki!$F:$F,$F208,Potoki!$G:$G,IF($G208="","",$G208)))</f>
        <v>93130.239999999991</v>
      </c>
      <c r="AU208" s="30">
        <f ca="1">IF(AU$5="",0,SUMIFS(Potoki!AU:AU,Potoki!$F:$F,$F208,Potoki!$G:$G,IF($G208="","",$G208)))</f>
        <v>115873.38</v>
      </c>
      <c r="AV208" s="30">
        <f ca="1">IF(AV$5="",0,SUMIFS(Potoki!AV:AV,Potoki!$F:$F,$F208,Potoki!$G:$G,IF($G208="","",$G208)))</f>
        <v>139261.35999999999</v>
      </c>
      <c r="AW208" s="30">
        <f ca="1">IF(AW$5="",0,SUMIFS(Potoki!AW:AW,Potoki!$F:$F,$F208,Potoki!$G:$G,IF($G208="","",$G208)))</f>
        <v>162974.91</v>
      </c>
      <c r="AX208" s="30">
        <f ca="1">IF(AX$5="",0,SUMIFS(Potoki!AX:AX,Potoki!$F:$F,$F208,Potoki!$G:$G,IF($G208="","",$G208)))</f>
        <v>186827.9</v>
      </c>
      <c r="AY208" s="30">
        <f ca="1">IF(AY$5="",0,SUMIFS(Potoki!AY:AY,Potoki!$F:$F,$F208,Potoki!$G:$G,IF($G208="","",$G208)))</f>
        <v>210738.5</v>
      </c>
      <c r="AZ208" s="30">
        <f ca="1">IF(AZ$5="",0,SUMIFS(Potoki!AZ:AZ,Potoki!$F:$F,$F208,Potoki!$G:$G,IF($G208="","",$G208)))</f>
        <v>234670.44999999998</v>
      </c>
      <c r="BA208" s="30">
        <f ca="1">IF(BA$5="",0,SUMIFS(Potoki!BA:BA,Potoki!$F:$F,$F208,Potoki!$G:$G,IF($G208="","",$G208)))</f>
        <v>258608.34999999998</v>
      </c>
      <c r="BB208" s="30">
        <f ca="1">IF(BB$5="",0,SUMIFS(Potoki!BB:BB,Potoki!$F:$F,$F208,Potoki!$G:$G,IF($G208="","",$G208)))</f>
        <v>282548</v>
      </c>
      <c r="BC208" s="30">
        <f ca="1">IF(BC$5="",0,SUMIFS(Potoki!BC:BC,Potoki!$F:$F,$F208,Potoki!$G:$G,IF($G208="","",$G208)))</f>
        <v>306488</v>
      </c>
      <c r="BD208" s="30">
        <f ca="1">IF(BD$5="",0,SUMIFS(Potoki!BD:BD,Potoki!$F:$F,$F208,Potoki!$G:$G,IF($G208="","",$G208)))</f>
        <v>330428</v>
      </c>
      <c r="BE208" s="30">
        <f ca="1">IF(BE$5="",0,SUMIFS(Potoki!BE:BE,Potoki!$F:$F,$F208,Potoki!$G:$G,IF($G208="","",$G208)))</f>
        <v>354228</v>
      </c>
      <c r="BF208" s="30">
        <f ca="1">IF(BF$5="",0,SUMIFS(Potoki!BF:BF,Potoki!$F:$F,$F208,Potoki!$G:$G,IF($G208="","",$G208)))</f>
        <v>376908</v>
      </c>
      <c r="BG208" s="30">
        <f ca="1">IF(BG$5="",0,SUMIFS(Potoki!BG:BG,Potoki!$F:$F,$F208,Potoki!$G:$G,IF($G208="","",$G208)))</f>
        <v>396690</v>
      </c>
      <c r="BH208" s="30">
        <f ca="1">IF(BH$5="",0,SUMIFS(Potoki!BH:BH,Potoki!$F:$F,$F208,Potoki!$G:$G,IF($G208="","",$G208)))</f>
        <v>412576.5</v>
      </c>
      <c r="BI208" s="30">
        <f ca="1">IF(BI$5="",0,SUMIFS(Potoki!BI:BI,Potoki!$F:$F,$F208,Potoki!$G:$G,IF($G208="","",$G208)))</f>
        <v>424119.5</v>
      </c>
      <c r="BJ208" s="30">
        <f ca="1">IF(BJ$5="",0,SUMIFS(Potoki!BJ:BJ,Potoki!$F:$F,$F208,Potoki!$G:$G,IF($G208="","",$G208)))</f>
        <v>431571.35</v>
      </c>
      <c r="BK208" s="30">
        <f ca="1">IF(BK$5="",0,SUMIFS(Potoki!BK:BK,Potoki!$F:$F,$F208,Potoki!$G:$G,IF($G208="","",$G208)))</f>
        <v>435981.7</v>
      </c>
      <c r="BL208" s="30">
        <f ca="1">IF(BL$5="",0,SUMIFS(Potoki!BL:BL,Potoki!$F:$F,$F208,Potoki!$G:$G,IF($G208="","",$G208)))</f>
        <v>438382</v>
      </c>
      <c r="BM208" s="30">
        <f ca="1">IF(BM$5="",0,SUMIFS(Potoki!BM:BM,Potoki!$F:$F,$F208,Potoki!$G:$G,IF($G208="","",$G208)))</f>
        <v>439587.39999999997</v>
      </c>
      <c r="BN208" s="30">
        <f ca="1">IF(BN$5="",0,SUMIFS(Potoki!BN:BN,Potoki!$F:$F,$F208,Potoki!$G:$G,IF($G208="","",$G208)))</f>
        <v>440141.8</v>
      </c>
      <c r="BO208" s="30">
        <f ca="1">IF(BO$5="",0,SUMIFS(Potoki!BO:BO,Potoki!$F:$F,$F208,Potoki!$G:$G,IF($G208="","",$G208)))</f>
        <v>440368.94999999995</v>
      </c>
      <c r="BP208" s="30">
        <f ca="1">IF(BP$5="",0,SUMIFS(Potoki!BP:BP,Potoki!$F:$F,$F208,Potoki!$G:$G,IF($G208="","",$G208)))</f>
        <v>440456.1</v>
      </c>
      <c r="BQ208" s="30">
        <f ca="1">IF(BQ$5="",0,SUMIFS(Potoki!BQ:BQ,Potoki!$F:$F,$F208,Potoki!$G:$G,IF($G208="","",$G208)))</f>
        <v>440485.5</v>
      </c>
      <c r="BR208" s="30">
        <f ca="1">IF(BR$5="",0,SUMIFS(Potoki!BR:BR,Potoki!$F:$F,$F208,Potoki!$G:$G,IF($G208="","",$G208)))</f>
        <v>440493.55000000005</v>
      </c>
      <c r="BS208" s="30">
        <f ca="1">IF(BS$5="",0,SUMIFS(Potoki!BS:BS,Potoki!$F:$F,$F208,Potoki!$G:$G,IF($G208="","",$G208)))</f>
        <v>440495.65</v>
      </c>
      <c r="BT208" s="30">
        <f ca="1">IF(BT$5="",0,SUMIFS(Potoki!BT:BT,Potoki!$F:$F,$F208,Potoki!$G:$G,IF($G208="","",$G208)))</f>
        <v>440496</v>
      </c>
      <c r="BU208" s="30">
        <f ca="1">IF(BU$5="",0,SUMIFS(Potoki!BU:BU,Potoki!$F:$F,$F208,Potoki!$G:$G,IF($G208="","",$G208)))</f>
        <v>440496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298"/>
        <v>Себестоимость продаж</v>
      </c>
      <c r="G209" s="27" t="str">
        <f>BP!$F$24</f>
        <v>Вн.пр-во</v>
      </c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209510760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1200</v>
      </c>
      <c r="AI209" s="30">
        <f ca="1">IF(AI$5="",0,SUMIFS(Potoki!AI:AI,Potoki!$F:$F,$F209,Potoki!$G:$G,IF($G209="","",$G209)))</f>
        <v>10800</v>
      </c>
      <c r="AJ209" s="30">
        <f ca="1">IF(AJ$5="",0,SUMIFS(Potoki!AJ:AJ,Potoki!$F:$F,$F209,Potoki!$G:$G,IF($G209="","",$G209)))</f>
        <v>35640</v>
      </c>
      <c r="AK209" s="30">
        <f ca="1">IF(AK$5="",0,SUMIFS(Potoki!AK:AK,Potoki!$F:$F,$F209,Potoki!$G:$G,IF($G209="","",$G209)))</f>
        <v>69030</v>
      </c>
      <c r="AL209" s="30">
        <f ca="1">IF(AL$5="",0,SUMIFS(Potoki!AL:AL,Potoki!$F:$F,$F209,Potoki!$G:$G,IF($G209="","",$G209)))</f>
        <v>106260</v>
      </c>
      <c r="AM209" s="30">
        <f ca="1">IF(AM$5="",0,SUMIFS(Potoki!AM:AM,Potoki!$F:$F,$F209,Potoki!$G:$G,IF($G209="","",$G209)))</f>
        <v>144327</v>
      </c>
      <c r="AN209" s="30">
        <f ca="1">IF(AN$5="",0,SUMIFS(Potoki!AN:AN,Potoki!$F:$F,$F209,Potoki!$G:$G,IF($G209="","",$G209)))</f>
        <v>197397</v>
      </c>
      <c r="AO209" s="30">
        <f ca="1">IF(AO$5="",0,SUMIFS(Potoki!AO:AO,Potoki!$F:$F,$F209,Potoki!$G:$G,IF($G209="","",$G209)))</f>
        <v>303726</v>
      </c>
      <c r="AP209" s="30">
        <f ca="1">IF(AP$5="",0,SUMIFS(Potoki!AP:AP,Potoki!$F:$F,$F209,Potoki!$G:$G,IF($G209="","",$G209)))</f>
        <v>486543</v>
      </c>
      <c r="AQ209" s="30">
        <f ca="1">IF(AQ$5="",0,SUMIFS(Potoki!AQ:AQ,Potoki!$F:$F,$F209,Potoki!$G:$G,IF($G209="","",$G209)))</f>
        <v>757773</v>
      </c>
      <c r="AR209" s="30">
        <f ca="1">IF(AR$5="",0,SUMIFS(Potoki!AR:AR,Potoki!$F:$F,$F209,Potoki!$G:$G,IF($G209="","",$G209)))</f>
        <v>1113895.5</v>
      </c>
      <c r="AS209" s="30">
        <f ca="1">IF(AS$5="",0,SUMIFS(Potoki!AS:AS,Potoki!$F:$F,$F209,Potoki!$G:$G,IF($G209="","",$G209)))</f>
        <v>1533588</v>
      </c>
      <c r="AT209" s="30">
        <f ca="1">IF(AT$5="",0,SUMIFS(Potoki!AT:AT,Potoki!$F:$F,$F209,Potoki!$G:$G,IF($G209="","",$G209)))</f>
        <v>1995648</v>
      </c>
      <c r="AU209" s="30">
        <f ca="1">IF(AU$5="",0,SUMIFS(Potoki!AU:AU,Potoki!$F:$F,$F209,Potoki!$G:$G,IF($G209="","",$G209)))</f>
        <v>2483001</v>
      </c>
      <c r="AV209" s="30">
        <f ca="1">IF(AV$5="",0,SUMIFS(Potoki!AV:AV,Potoki!$F:$F,$F209,Potoki!$G:$G,IF($G209="","",$G209)))</f>
        <v>2984172</v>
      </c>
      <c r="AW209" s="30">
        <f ca="1">IF(AW$5="",0,SUMIFS(Potoki!AW:AW,Potoki!$F:$F,$F209,Potoki!$G:$G,IF($G209="","",$G209)))</f>
        <v>3492319.5</v>
      </c>
      <c r="AX209" s="30">
        <f ca="1">IF(AX$5="",0,SUMIFS(Potoki!AX:AX,Potoki!$F:$F,$F209,Potoki!$G:$G,IF($G209="","",$G209)))</f>
        <v>4003455</v>
      </c>
      <c r="AY209" s="30">
        <f ca="1">IF(AY$5="",0,SUMIFS(Potoki!AY:AY,Potoki!$F:$F,$F209,Potoki!$G:$G,IF($G209="","",$G209)))</f>
        <v>4515825</v>
      </c>
      <c r="AZ209" s="30">
        <f ca="1">IF(AZ$5="",0,SUMIFS(Potoki!AZ:AZ,Potoki!$F:$F,$F209,Potoki!$G:$G,IF($G209="","",$G209)))</f>
        <v>5028652.5</v>
      </c>
      <c r="BA209" s="30">
        <f ca="1">IF(BA$5="",0,SUMIFS(Potoki!BA:BA,Potoki!$F:$F,$F209,Potoki!$G:$G,IF($G209="","",$G209)))</f>
        <v>5541607.5</v>
      </c>
      <c r="BB209" s="30">
        <f ca="1">IF(BB$5="",0,SUMIFS(Potoki!BB:BB,Potoki!$F:$F,$F209,Potoki!$G:$G,IF($G209="","",$G209)))</f>
        <v>6054600</v>
      </c>
      <c r="BC209" s="30">
        <f ca="1">IF(BC$5="",0,SUMIFS(Potoki!BC:BC,Potoki!$F:$F,$F209,Potoki!$G:$G,IF($G209="","",$G209)))</f>
        <v>6567600</v>
      </c>
      <c r="BD209" s="30">
        <f ca="1">IF(BD$5="",0,SUMIFS(Potoki!BD:BD,Potoki!$F:$F,$F209,Potoki!$G:$G,IF($G209="","",$G209)))</f>
        <v>7080600</v>
      </c>
      <c r="BE209" s="30">
        <f ca="1">IF(BE$5="",0,SUMIFS(Potoki!BE:BE,Potoki!$F:$F,$F209,Potoki!$G:$G,IF($G209="","",$G209)))</f>
        <v>7590600</v>
      </c>
      <c r="BF209" s="30">
        <f ca="1">IF(BF$5="",0,SUMIFS(Potoki!BF:BF,Potoki!$F:$F,$F209,Potoki!$G:$G,IF($G209="","",$G209)))</f>
        <v>8076600</v>
      </c>
      <c r="BG209" s="30">
        <f ca="1">IF(BG$5="",0,SUMIFS(Potoki!BG:BG,Potoki!$F:$F,$F209,Potoki!$G:$G,IF($G209="","",$G209)))</f>
        <v>8500500</v>
      </c>
      <c r="BH209" s="30">
        <f ca="1">IF(BH$5="",0,SUMIFS(Potoki!BH:BH,Potoki!$F:$F,$F209,Potoki!$G:$G,IF($G209="","",$G209)))</f>
        <v>8840925</v>
      </c>
      <c r="BI209" s="30">
        <f ca="1">IF(BI$5="",0,SUMIFS(Potoki!BI:BI,Potoki!$F:$F,$F209,Potoki!$G:$G,IF($G209="","",$G209)))</f>
        <v>9088275</v>
      </c>
      <c r="BJ209" s="30">
        <f ca="1">IF(BJ$5="",0,SUMIFS(Potoki!BJ:BJ,Potoki!$F:$F,$F209,Potoki!$G:$G,IF($G209="","",$G209)))</f>
        <v>9247957.5</v>
      </c>
      <c r="BK209" s="30">
        <f ca="1">IF(BK$5="",0,SUMIFS(Potoki!BK:BK,Potoki!$F:$F,$F209,Potoki!$G:$G,IF($G209="","",$G209)))</f>
        <v>9342465</v>
      </c>
      <c r="BL209" s="30">
        <f ca="1">IF(BL$5="",0,SUMIFS(Potoki!BL:BL,Potoki!$F:$F,$F209,Potoki!$G:$G,IF($G209="","",$G209)))</f>
        <v>9393900</v>
      </c>
      <c r="BM209" s="30">
        <f ca="1">IF(BM$5="",0,SUMIFS(Potoki!BM:BM,Potoki!$F:$F,$F209,Potoki!$G:$G,IF($G209="","",$G209)))</f>
        <v>9419730</v>
      </c>
      <c r="BN209" s="30">
        <f ca="1">IF(BN$5="",0,SUMIFS(Potoki!BN:BN,Potoki!$F:$F,$F209,Potoki!$G:$G,IF($G209="","",$G209)))</f>
        <v>9431610</v>
      </c>
      <c r="BO209" s="30">
        <f ca="1">IF(BO$5="",0,SUMIFS(Potoki!BO:BO,Potoki!$F:$F,$F209,Potoki!$G:$G,IF($G209="","",$G209)))</f>
        <v>9436477.5</v>
      </c>
      <c r="BP209" s="30">
        <f ca="1">IF(BP$5="",0,SUMIFS(Potoki!BP:BP,Potoki!$F:$F,$F209,Potoki!$G:$G,IF($G209="","",$G209)))</f>
        <v>9438345</v>
      </c>
      <c r="BQ209" s="30">
        <f ca="1">IF(BQ$5="",0,SUMIFS(Potoki!BQ:BQ,Potoki!$F:$F,$F209,Potoki!$G:$G,IF($G209="","",$G209)))</f>
        <v>9438975</v>
      </c>
      <c r="BR209" s="30">
        <f ca="1">IF(BR$5="",0,SUMIFS(Potoki!BR:BR,Potoki!$F:$F,$F209,Potoki!$G:$G,IF($G209="","",$G209)))</f>
        <v>9439147.5000000019</v>
      </c>
      <c r="BS209" s="30">
        <f ca="1">IF(BS$5="",0,SUMIFS(Potoki!BS:BS,Potoki!$F:$F,$F209,Potoki!$G:$G,IF($G209="","",$G209)))</f>
        <v>9439192.5000000019</v>
      </c>
      <c r="BT209" s="30">
        <f ca="1">IF(BT$5="",0,SUMIFS(Potoki!BT:BT,Potoki!$F:$F,$F209,Potoki!$G:$G,IF($G209="","",$G209)))</f>
        <v>9439200.0000000019</v>
      </c>
      <c r="BU209" s="30">
        <f ca="1">IF(BU$5="",0,SUMIFS(Potoki!BU:BU,Potoki!$F:$F,$F209,Potoki!$G:$G,IF($G209="","",$G209)))</f>
        <v>9439200.0000000019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298"/>
        <v>Себестоимость продаж</v>
      </c>
      <c r="G210" s="27" t="str">
        <f>BP!$F$25</f>
        <v>Упаковка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27934768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160</v>
      </c>
      <c r="AI210" s="30">
        <f ca="1">IF(AI$5="",0,SUMIFS(Potoki!AI:AI,Potoki!$F:$F,$F210,Potoki!$G:$G,IF($G210="","",$G210)))</f>
        <v>1440</v>
      </c>
      <c r="AJ210" s="30">
        <f ca="1">IF(AJ$5="",0,SUMIFS(Potoki!AJ:AJ,Potoki!$F:$F,$F210,Potoki!$G:$G,IF($G210="","",$G210)))</f>
        <v>4752</v>
      </c>
      <c r="AK210" s="30">
        <f ca="1">IF(AK$5="",0,SUMIFS(Potoki!AK:AK,Potoki!$F:$F,$F210,Potoki!$G:$G,IF($G210="","",$G210)))</f>
        <v>9204</v>
      </c>
      <c r="AL210" s="30">
        <f ca="1">IF(AL$5="",0,SUMIFS(Potoki!AL:AL,Potoki!$F:$F,$F210,Potoki!$G:$G,IF($G210="","",$G210)))</f>
        <v>14168</v>
      </c>
      <c r="AM210" s="30">
        <f ca="1">IF(AM$5="",0,SUMIFS(Potoki!AM:AM,Potoki!$F:$F,$F210,Potoki!$G:$G,IF($G210="","",$G210)))</f>
        <v>19243.599999999999</v>
      </c>
      <c r="AN210" s="30">
        <f ca="1">IF(AN$5="",0,SUMIFS(Potoki!AN:AN,Potoki!$F:$F,$F210,Potoki!$G:$G,IF($G210="","",$G210)))</f>
        <v>26319.599999999999</v>
      </c>
      <c r="AO210" s="30">
        <f ca="1">IF(AO$5="",0,SUMIFS(Potoki!AO:AO,Potoki!$F:$F,$F210,Potoki!$G:$G,IF($G210="","",$G210)))</f>
        <v>40496.800000000003</v>
      </c>
      <c r="AP210" s="30">
        <f ca="1">IF(AP$5="",0,SUMIFS(Potoki!AP:AP,Potoki!$F:$F,$F210,Potoki!$G:$G,IF($G210="","",$G210)))</f>
        <v>64872.399999999994</v>
      </c>
      <c r="AQ210" s="30">
        <f ca="1">IF(AQ$5="",0,SUMIFS(Potoki!AQ:AQ,Potoki!$F:$F,$F210,Potoki!$G:$G,IF($G210="","",$G210)))</f>
        <v>101036.4</v>
      </c>
      <c r="AR210" s="30">
        <f ca="1">IF(AR$5="",0,SUMIFS(Potoki!AR:AR,Potoki!$F:$F,$F210,Potoki!$G:$G,IF($G210="","",$G210)))</f>
        <v>148519.4</v>
      </c>
      <c r="AS210" s="30">
        <f ca="1">IF(AS$5="",0,SUMIFS(Potoki!AS:AS,Potoki!$F:$F,$F210,Potoki!$G:$G,IF($G210="","",$G210)))</f>
        <v>204478.40000000002</v>
      </c>
      <c r="AT210" s="30">
        <f ca="1">IF(AT$5="",0,SUMIFS(Potoki!AT:AT,Potoki!$F:$F,$F210,Potoki!$G:$G,IF($G210="","",$G210)))</f>
        <v>266086.40000000002</v>
      </c>
      <c r="AU210" s="30">
        <f ca="1">IF(AU$5="",0,SUMIFS(Potoki!AU:AU,Potoki!$F:$F,$F210,Potoki!$G:$G,IF($G210="","",$G210)))</f>
        <v>331066.8</v>
      </c>
      <c r="AV210" s="30">
        <f ca="1">IF(AV$5="",0,SUMIFS(Potoki!AV:AV,Potoki!$F:$F,$F210,Potoki!$G:$G,IF($G210="","",$G210)))</f>
        <v>397889.6</v>
      </c>
      <c r="AW210" s="30">
        <f ca="1">IF(AW$5="",0,SUMIFS(Potoki!AW:AW,Potoki!$F:$F,$F210,Potoki!$G:$G,IF($G210="","",$G210)))</f>
        <v>465642.6</v>
      </c>
      <c r="AX210" s="30">
        <f ca="1">IF(AX$5="",0,SUMIFS(Potoki!AX:AX,Potoki!$F:$F,$F210,Potoki!$G:$G,IF($G210="","",$G210)))</f>
        <v>533794</v>
      </c>
      <c r="AY210" s="30">
        <f ca="1">IF(AY$5="",0,SUMIFS(Potoki!AY:AY,Potoki!$F:$F,$F210,Potoki!$G:$G,IF($G210="","",$G210)))</f>
        <v>602110</v>
      </c>
      <c r="AZ210" s="30">
        <f ca="1">IF(AZ$5="",0,SUMIFS(Potoki!AZ:AZ,Potoki!$F:$F,$F210,Potoki!$G:$G,IF($G210="","",$G210)))</f>
        <v>670487</v>
      </c>
      <c r="BA210" s="30">
        <f ca="1">IF(BA$5="",0,SUMIFS(Potoki!BA:BA,Potoki!$F:$F,$F210,Potoki!$G:$G,IF($G210="","",$G210)))</f>
        <v>738881</v>
      </c>
      <c r="BB210" s="30">
        <f ca="1">IF(BB$5="",0,SUMIFS(Potoki!BB:BB,Potoki!$F:$F,$F210,Potoki!$G:$G,IF($G210="","",$G210)))</f>
        <v>807280</v>
      </c>
      <c r="BC210" s="30">
        <f ca="1">IF(BC$5="",0,SUMIFS(Potoki!BC:BC,Potoki!$F:$F,$F210,Potoki!$G:$G,IF($G210="","",$G210)))</f>
        <v>875680</v>
      </c>
      <c r="BD210" s="30">
        <f ca="1">IF(BD$5="",0,SUMIFS(Potoki!BD:BD,Potoki!$F:$F,$F210,Potoki!$G:$G,IF($G210="","",$G210)))</f>
        <v>944080</v>
      </c>
      <c r="BE210" s="30">
        <f ca="1">IF(BE$5="",0,SUMIFS(Potoki!BE:BE,Potoki!$F:$F,$F210,Potoki!$G:$G,IF($G210="","",$G210)))</f>
        <v>1012080</v>
      </c>
      <c r="BF210" s="30">
        <f ca="1">IF(BF$5="",0,SUMIFS(Potoki!BF:BF,Potoki!$F:$F,$F210,Potoki!$G:$G,IF($G210="","",$G210)))</f>
        <v>1076880</v>
      </c>
      <c r="BG210" s="30">
        <f ca="1">IF(BG$5="",0,SUMIFS(Potoki!BG:BG,Potoki!$F:$F,$F210,Potoki!$G:$G,IF($G210="","",$G210)))</f>
        <v>1133400</v>
      </c>
      <c r="BH210" s="30">
        <f ca="1">IF(BH$5="",0,SUMIFS(Potoki!BH:BH,Potoki!$F:$F,$F210,Potoki!$G:$G,IF($G210="","",$G210)))</f>
        <v>1178790</v>
      </c>
      <c r="BI210" s="30">
        <f ca="1">IF(BI$5="",0,SUMIFS(Potoki!BI:BI,Potoki!$F:$F,$F210,Potoki!$G:$G,IF($G210="","",$G210)))</f>
        <v>1211770</v>
      </c>
      <c r="BJ210" s="30">
        <f ca="1">IF(BJ$5="",0,SUMIFS(Potoki!BJ:BJ,Potoki!$F:$F,$F210,Potoki!$G:$G,IF($G210="","",$G210)))</f>
        <v>1233061</v>
      </c>
      <c r="BK210" s="30">
        <f ca="1">IF(BK$5="",0,SUMIFS(Potoki!BK:BK,Potoki!$F:$F,$F210,Potoki!$G:$G,IF($G210="","",$G210)))</f>
        <v>1245662</v>
      </c>
      <c r="BL210" s="30">
        <f ca="1">IF(BL$5="",0,SUMIFS(Potoki!BL:BL,Potoki!$F:$F,$F210,Potoki!$G:$G,IF($G210="","",$G210)))</f>
        <v>1252520</v>
      </c>
      <c r="BM210" s="30">
        <f ca="1">IF(BM$5="",0,SUMIFS(Potoki!BM:BM,Potoki!$F:$F,$F210,Potoki!$G:$G,IF($G210="","",$G210)))</f>
        <v>1255964</v>
      </c>
      <c r="BN210" s="30">
        <f ca="1">IF(BN$5="",0,SUMIFS(Potoki!BN:BN,Potoki!$F:$F,$F210,Potoki!$G:$G,IF($G210="","",$G210)))</f>
        <v>1257548</v>
      </c>
      <c r="BO210" s="30">
        <f ca="1">IF(BO$5="",0,SUMIFS(Potoki!BO:BO,Potoki!$F:$F,$F210,Potoki!$G:$G,IF($G210="","",$G210)))</f>
        <v>1258197</v>
      </c>
      <c r="BP210" s="30">
        <f ca="1">IF(BP$5="",0,SUMIFS(Potoki!BP:BP,Potoki!$F:$F,$F210,Potoki!$G:$G,IF($G210="","",$G210)))</f>
        <v>1258446</v>
      </c>
      <c r="BQ210" s="30">
        <f ca="1">IF(BQ$5="",0,SUMIFS(Potoki!BQ:BQ,Potoki!$F:$F,$F210,Potoki!$G:$G,IF($G210="","",$G210)))</f>
        <v>1258530</v>
      </c>
      <c r="BR210" s="30">
        <f ca="1">IF(BR$5="",0,SUMIFS(Potoki!BR:BR,Potoki!$F:$F,$F210,Potoki!$G:$G,IF($G210="","",$G210)))</f>
        <v>1258553.0000000002</v>
      </c>
      <c r="BS210" s="30">
        <f ca="1">IF(BS$5="",0,SUMIFS(Potoki!BS:BS,Potoki!$F:$F,$F210,Potoki!$G:$G,IF($G210="","",$G210)))</f>
        <v>1258559.0000000002</v>
      </c>
      <c r="BT210" s="30">
        <f ca="1">IF(BT$5="",0,SUMIFS(Potoki!BT:BT,Potoki!$F:$F,$F210,Potoki!$G:$G,IF($G210="","",$G210)))</f>
        <v>1258560.0000000002</v>
      </c>
      <c r="BU210" s="30">
        <f ca="1">IF(BU$5="",0,SUMIFS(Potoki!BU:BU,Potoki!$F:$F,$F210,Potoki!$G:$G,IF($G210="","",$G210)))</f>
        <v>1258560.0000000002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298"/>
        <v>Себестоимость продаж</v>
      </c>
      <c r="G211" s="27" t="str">
        <f>BP!$F$26</f>
        <v>ФОТ првПерс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17459230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100</v>
      </c>
      <c r="AI211" s="30">
        <f ca="1">IF(AI$5="",0,SUMIFS(Potoki!AI:AI,Potoki!$F:$F,$F211,Potoki!$G:$G,IF($G211="","",$G211)))</f>
        <v>900</v>
      </c>
      <c r="AJ211" s="30">
        <f ca="1">IF(AJ$5="",0,SUMIFS(Potoki!AJ:AJ,Potoki!$F:$F,$F211,Potoki!$G:$G,IF($G211="","",$G211)))</f>
        <v>2970</v>
      </c>
      <c r="AK211" s="30">
        <f ca="1">IF(AK$5="",0,SUMIFS(Potoki!AK:AK,Potoki!$F:$F,$F211,Potoki!$G:$G,IF($G211="","",$G211)))</f>
        <v>5752.5</v>
      </c>
      <c r="AL211" s="30">
        <f ca="1">IF(AL$5="",0,SUMIFS(Potoki!AL:AL,Potoki!$F:$F,$F211,Potoki!$G:$G,IF($G211="","",$G211)))</f>
        <v>8855</v>
      </c>
      <c r="AM211" s="30">
        <f ca="1">IF(AM$5="",0,SUMIFS(Potoki!AM:AM,Potoki!$F:$F,$F211,Potoki!$G:$G,IF($G211="","",$G211)))</f>
        <v>12027.25</v>
      </c>
      <c r="AN211" s="30">
        <f ca="1">IF(AN$5="",0,SUMIFS(Potoki!AN:AN,Potoki!$F:$F,$F211,Potoki!$G:$G,IF($G211="","",$G211)))</f>
        <v>16449.75</v>
      </c>
      <c r="AO211" s="30">
        <f ca="1">IF(AO$5="",0,SUMIFS(Potoki!AO:AO,Potoki!$F:$F,$F211,Potoki!$G:$G,IF($G211="","",$G211)))</f>
        <v>25310.500000000004</v>
      </c>
      <c r="AP211" s="30">
        <f ca="1">IF(AP$5="",0,SUMIFS(Potoki!AP:AP,Potoki!$F:$F,$F211,Potoki!$G:$G,IF($G211="","",$G211)))</f>
        <v>40545.25</v>
      </c>
      <c r="AQ211" s="30">
        <f ca="1">IF(AQ$5="",0,SUMIFS(Potoki!AQ:AQ,Potoki!$F:$F,$F211,Potoki!$G:$G,IF($G211="","",$G211)))</f>
        <v>63147.75</v>
      </c>
      <c r="AR211" s="30">
        <f ca="1">IF(AR$5="",0,SUMIFS(Potoki!AR:AR,Potoki!$F:$F,$F211,Potoki!$G:$G,IF($G211="","",$G211)))</f>
        <v>92824.625</v>
      </c>
      <c r="AS211" s="30">
        <f ca="1">IF(AS$5="",0,SUMIFS(Potoki!AS:AS,Potoki!$F:$F,$F211,Potoki!$G:$G,IF($G211="","",$G211)))</f>
        <v>127799</v>
      </c>
      <c r="AT211" s="30">
        <f ca="1">IF(AT$5="",0,SUMIFS(Potoki!AT:AT,Potoki!$F:$F,$F211,Potoki!$G:$G,IF($G211="","",$G211)))</f>
        <v>166304</v>
      </c>
      <c r="AU211" s="30">
        <f ca="1">IF(AU$5="",0,SUMIFS(Potoki!AU:AU,Potoki!$F:$F,$F211,Potoki!$G:$G,IF($G211="","",$G211)))</f>
        <v>206916.75</v>
      </c>
      <c r="AV211" s="30">
        <f ca="1">IF(AV$5="",0,SUMIFS(Potoki!AV:AV,Potoki!$F:$F,$F211,Potoki!$G:$G,IF($G211="","",$G211)))</f>
        <v>248681</v>
      </c>
      <c r="AW211" s="30">
        <f ca="1">IF(AW$5="",0,SUMIFS(Potoki!AW:AW,Potoki!$F:$F,$F211,Potoki!$G:$G,IF($G211="","",$G211)))</f>
        <v>291026.625</v>
      </c>
      <c r="AX211" s="30">
        <f ca="1">IF(AX$5="",0,SUMIFS(Potoki!AX:AX,Potoki!$F:$F,$F211,Potoki!$G:$G,IF($G211="","",$G211)))</f>
        <v>333621.25</v>
      </c>
      <c r="AY211" s="30">
        <f ca="1">IF(AY$5="",0,SUMIFS(Potoki!AY:AY,Potoki!$F:$F,$F211,Potoki!$G:$G,IF($G211="","",$G211)))</f>
        <v>376318.75</v>
      </c>
      <c r="AZ211" s="30">
        <f ca="1">IF(AZ$5="",0,SUMIFS(Potoki!AZ:AZ,Potoki!$F:$F,$F211,Potoki!$G:$G,IF($G211="","",$G211)))</f>
        <v>419054.375</v>
      </c>
      <c r="BA211" s="30">
        <f ca="1">IF(BA$5="",0,SUMIFS(Potoki!BA:BA,Potoki!$F:$F,$F211,Potoki!$G:$G,IF($G211="","",$G211)))</f>
        <v>461800.625</v>
      </c>
      <c r="BB211" s="30">
        <f ca="1">IF(BB$5="",0,SUMIFS(Potoki!BB:BB,Potoki!$F:$F,$F211,Potoki!$G:$G,IF($G211="","",$G211)))</f>
        <v>504550</v>
      </c>
      <c r="BC211" s="30">
        <f ca="1">IF(BC$5="",0,SUMIFS(Potoki!BC:BC,Potoki!$F:$F,$F211,Potoki!$G:$G,IF($G211="","",$G211)))</f>
        <v>547300</v>
      </c>
      <c r="BD211" s="30">
        <f ca="1">IF(BD$5="",0,SUMIFS(Potoki!BD:BD,Potoki!$F:$F,$F211,Potoki!$G:$G,IF($G211="","",$G211)))</f>
        <v>590050</v>
      </c>
      <c r="BE211" s="30">
        <f ca="1">IF(BE$5="",0,SUMIFS(Potoki!BE:BE,Potoki!$F:$F,$F211,Potoki!$G:$G,IF($G211="","",$G211)))</f>
        <v>632550</v>
      </c>
      <c r="BF211" s="30">
        <f ca="1">IF(BF$5="",0,SUMIFS(Potoki!BF:BF,Potoki!$F:$F,$F211,Potoki!$G:$G,IF($G211="","",$G211)))</f>
        <v>673050</v>
      </c>
      <c r="BG211" s="30">
        <f ca="1">IF(BG$5="",0,SUMIFS(Potoki!BG:BG,Potoki!$F:$F,$F211,Potoki!$G:$G,IF($G211="","",$G211)))</f>
        <v>708375</v>
      </c>
      <c r="BH211" s="30">
        <f ca="1">IF(BH$5="",0,SUMIFS(Potoki!BH:BH,Potoki!$F:$F,$F211,Potoki!$G:$G,IF($G211="","",$G211)))</f>
        <v>736743.75</v>
      </c>
      <c r="BI211" s="30">
        <f ca="1">IF(BI$5="",0,SUMIFS(Potoki!BI:BI,Potoki!$F:$F,$F211,Potoki!$G:$G,IF($G211="","",$G211)))</f>
        <v>757356.25</v>
      </c>
      <c r="BJ211" s="30">
        <f ca="1">IF(BJ$5="",0,SUMIFS(Potoki!BJ:BJ,Potoki!$F:$F,$F211,Potoki!$G:$G,IF($G211="","",$G211)))</f>
        <v>770663.125</v>
      </c>
      <c r="BK211" s="30">
        <f ca="1">IF(BK$5="",0,SUMIFS(Potoki!BK:BK,Potoki!$F:$F,$F211,Potoki!$G:$G,IF($G211="","",$G211)))</f>
        <v>778538.75</v>
      </c>
      <c r="BL211" s="30">
        <f ca="1">IF(BL$5="",0,SUMIFS(Potoki!BL:BL,Potoki!$F:$F,$F211,Potoki!$G:$G,IF($G211="","",$G211)))</f>
        <v>782825</v>
      </c>
      <c r="BM211" s="30">
        <f ca="1">IF(BM$5="",0,SUMIFS(Potoki!BM:BM,Potoki!$F:$F,$F211,Potoki!$G:$G,IF($G211="","",$G211)))</f>
        <v>784977.5</v>
      </c>
      <c r="BN211" s="30">
        <f ca="1">IF(BN$5="",0,SUMIFS(Potoki!BN:BN,Potoki!$F:$F,$F211,Potoki!$G:$G,IF($G211="","",$G211)))</f>
        <v>785967.5</v>
      </c>
      <c r="BO211" s="30">
        <f ca="1">IF(BO$5="",0,SUMIFS(Potoki!BO:BO,Potoki!$F:$F,$F211,Potoki!$G:$G,IF($G211="","",$G211)))</f>
        <v>786373.125</v>
      </c>
      <c r="BP211" s="30">
        <f ca="1">IF(BP$5="",0,SUMIFS(Potoki!BP:BP,Potoki!$F:$F,$F211,Potoki!$G:$G,IF($G211="","",$G211)))</f>
        <v>786528.75</v>
      </c>
      <c r="BQ211" s="30">
        <f ca="1">IF(BQ$5="",0,SUMIFS(Potoki!BQ:BQ,Potoki!$F:$F,$F211,Potoki!$G:$G,IF($G211="","",$G211)))</f>
        <v>786581.25</v>
      </c>
      <c r="BR211" s="30">
        <f ca="1">IF(BR$5="",0,SUMIFS(Potoki!BR:BR,Potoki!$F:$F,$F211,Potoki!$G:$G,IF($G211="","",$G211)))</f>
        <v>786595.625</v>
      </c>
      <c r="BS211" s="30">
        <f ca="1">IF(BS$5="",0,SUMIFS(Potoki!BS:BS,Potoki!$F:$F,$F211,Potoki!$G:$G,IF($G211="","",$G211)))</f>
        <v>786599.37500000012</v>
      </c>
      <c r="BT211" s="30">
        <f ca="1">IF(BT$5="",0,SUMIFS(Potoki!BT:BT,Potoki!$F:$F,$F211,Potoki!$G:$G,IF($G211="","",$G211)))</f>
        <v>786600.00000000012</v>
      </c>
      <c r="BU211" s="30">
        <f ca="1">IF(BU$5="",0,SUMIFS(Potoki!BU:BU,Potoki!$F:$F,$F211,Potoki!$G:$G,IF($G211="","",$G211)))</f>
        <v>786600.00000000012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298"/>
        <v>Себестоимость продаж</v>
      </c>
      <c r="G212" s="27" t="str">
        <f>BP!$F$27</f>
        <v>ФОТ упак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8729615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50</v>
      </c>
      <c r="AI212" s="30">
        <f ca="1">IF(AI$5="",0,SUMIFS(Potoki!AI:AI,Potoki!$F:$F,$F212,Potoki!$G:$G,IF($G212="","",$G212)))</f>
        <v>450</v>
      </c>
      <c r="AJ212" s="30">
        <f ca="1">IF(AJ$5="",0,SUMIFS(Potoki!AJ:AJ,Potoki!$F:$F,$F212,Potoki!$G:$G,IF($G212="","",$G212)))</f>
        <v>1485</v>
      </c>
      <c r="AK212" s="30">
        <f ca="1">IF(AK$5="",0,SUMIFS(Potoki!AK:AK,Potoki!$F:$F,$F212,Potoki!$G:$G,IF($G212="","",$G212)))</f>
        <v>2876.25</v>
      </c>
      <c r="AL212" s="30">
        <f ca="1">IF(AL$5="",0,SUMIFS(Potoki!AL:AL,Potoki!$F:$F,$F212,Potoki!$G:$G,IF($G212="","",$G212)))</f>
        <v>4427.5</v>
      </c>
      <c r="AM212" s="30">
        <f ca="1">IF(AM$5="",0,SUMIFS(Potoki!AM:AM,Potoki!$F:$F,$F212,Potoki!$G:$G,IF($G212="","",$G212)))</f>
        <v>6013.625</v>
      </c>
      <c r="AN212" s="30">
        <f ca="1">IF(AN$5="",0,SUMIFS(Potoki!AN:AN,Potoki!$F:$F,$F212,Potoki!$G:$G,IF($G212="","",$G212)))</f>
        <v>8224.875</v>
      </c>
      <c r="AO212" s="30">
        <f ca="1">IF(AO$5="",0,SUMIFS(Potoki!AO:AO,Potoki!$F:$F,$F212,Potoki!$G:$G,IF($G212="","",$G212)))</f>
        <v>12655.250000000002</v>
      </c>
      <c r="AP212" s="30">
        <f ca="1">IF(AP$5="",0,SUMIFS(Potoki!AP:AP,Potoki!$F:$F,$F212,Potoki!$G:$G,IF($G212="","",$G212)))</f>
        <v>20272.625</v>
      </c>
      <c r="AQ212" s="30">
        <f ca="1">IF(AQ$5="",0,SUMIFS(Potoki!AQ:AQ,Potoki!$F:$F,$F212,Potoki!$G:$G,IF($G212="","",$G212)))</f>
        <v>31573.875</v>
      </c>
      <c r="AR212" s="30">
        <f ca="1">IF(AR$5="",0,SUMIFS(Potoki!AR:AR,Potoki!$F:$F,$F212,Potoki!$G:$G,IF($G212="","",$G212)))</f>
        <v>46412.3125</v>
      </c>
      <c r="AS212" s="30">
        <f ca="1">IF(AS$5="",0,SUMIFS(Potoki!AS:AS,Potoki!$F:$F,$F212,Potoki!$G:$G,IF($G212="","",$G212)))</f>
        <v>63899.5</v>
      </c>
      <c r="AT212" s="30">
        <f ca="1">IF(AT$5="",0,SUMIFS(Potoki!AT:AT,Potoki!$F:$F,$F212,Potoki!$G:$G,IF($G212="","",$G212)))</f>
        <v>83152</v>
      </c>
      <c r="AU212" s="30">
        <f ca="1">IF(AU$5="",0,SUMIFS(Potoki!AU:AU,Potoki!$F:$F,$F212,Potoki!$G:$G,IF($G212="","",$G212)))</f>
        <v>103458.375</v>
      </c>
      <c r="AV212" s="30">
        <f ca="1">IF(AV$5="",0,SUMIFS(Potoki!AV:AV,Potoki!$F:$F,$F212,Potoki!$G:$G,IF($G212="","",$G212)))</f>
        <v>124340.5</v>
      </c>
      <c r="AW212" s="30">
        <f ca="1">IF(AW$5="",0,SUMIFS(Potoki!AW:AW,Potoki!$F:$F,$F212,Potoki!$G:$G,IF($G212="","",$G212)))</f>
        <v>145513.3125</v>
      </c>
      <c r="AX212" s="30">
        <f ca="1">IF(AX$5="",0,SUMIFS(Potoki!AX:AX,Potoki!$F:$F,$F212,Potoki!$G:$G,IF($G212="","",$G212)))</f>
        <v>166810.625</v>
      </c>
      <c r="AY212" s="30">
        <f ca="1">IF(AY$5="",0,SUMIFS(Potoki!AY:AY,Potoki!$F:$F,$F212,Potoki!$G:$G,IF($G212="","",$G212)))</f>
        <v>188159.375</v>
      </c>
      <c r="AZ212" s="30">
        <f ca="1">IF(AZ$5="",0,SUMIFS(Potoki!AZ:AZ,Potoki!$F:$F,$F212,Potoki!$G:$G,IF($G212="","",$G212)))</f>
        <v>209527.1875</v>
      </c>
      <c r="BA212" s="30">
        <f ca="1">IF(BA$5="",0,SUMIFS(Potoki!BA:BA,Potoki!$F:$F,$F212,Potoki!$G:$G,IF($G212="","",$G212)))</f>
        <v>230900.3125</v>
      </c>
      <c r="BB212" s="30">
        <f ca="1">IF(BB$5="",0,SUMIFS(Potoki!BB:BB,Potoki!$F:$F,$F212,Potoki!$G:$G,IF($G212="","",$G212)))</f>
        <v>252275</v>
      </c>
      <c r="BC212" s="30">
        <f ca="1">IF(BC$5="",0,SUMIFS(Potoki!BC:BC,Potoki!$F:$F,$F212,Potoki!$G:$G,IF($G212="","",$G212)))</f>
        <v>273650</v>
      </c>
      <c r="BD212" s="30">
        <f ca="1">IF(BD$5="",0,SUMIFS(Potoki!BD:BD,Potoki!$F:$F,$F212,Potoki!$G:$G,IF($G212="","",$G212)))</f>
        <v>295025</v>
      </c>
      <c r="BE212" s="30">
        <f ca="1">IF(BE$5="",0,SUMIFS(Potoki!BE:BE,Potoki!$F:$F,$F212,Potoki!$G:$G,IF($G212="","",$G212)))</f>
        <v>316275</v>
      </c>
      <c r="BF212" s="30">
        <f ca="1">IF(BF$5="",0,SUMIFS(Potoki!BF:BF,Potoki!$F:$F,$F212,Potoki!$G:$G,IF($G212="","",$G212)))</f>
        <v>336525</v>
      </c>
      <c r="BG212" s="30">
        <f ca="1">IF(BG$5="",0,SUMIFS(Potoki!BG:BG,Potoki!$F:$F,$F212,Potoki!$G:$G,IF($G212="","",$G212)))</f>
        <v>354187.5</v>
      </c>
      <c r="BH212" s="30">
        <f ca="1">IF(BH$5="",0,SUMIFS(Potoki!BH:BH,Potoki!$F:$F,$F212,Potoki!$G:$G,IF($G212="","",$G212)))</f>
        <v>368371.875</v>
      </c>
      <c r="BI212" s="30">
        <f ca="1">IF(BI$5="",0,SUMIFS(Potoki!BI:BI,Potoki!$F:$F,$F212,Potoki!$G:$G,IF($G212="","",$G212)))</f>
        <v>378678.125</v>
      </c>
      <c r="BJ212" s="30">
        <f ca="1">IF(BJ$5="",0,SUMIFS(Potoki!BJ:BJ,Potoki!$F:$F,$F212,Potoki!$G:$G,IF($G212="","",$G212)))</f>
        <v>385331.5625</v>
      </c>
      <c r="BK212" s="30">
        <f ca="1">IF(BK$5="",0,SUMIFS(Potoki!BK:BK,Potoki!$F:$F,$F212,Potoki!$G:$G,IF($G212="","",$G212)))</f>
        <v>389269.375</v>
      </c>
      <c r="BL212" s="30">
        <f ca="1">IF(BL$5="",0,SUMIFS(Potoki!BL:BL,Potoki!$F:$F,$F212,Potoki!$G:$G,IF($G212="","",$G212)))</f>
        <v>391412.5</v>
      </c>
      <c r="BM212" s="30">
        <f ca="1">IF(BM$5="",0,SUMIFS(Potoki!BM:BM,Potoki!$F:$F,$F212,Potoki!$G:$G,IF($G212="","",$G212)))</f>
        <v>392488.75</v>
      </c>
      <c r="BN212" s="30">
        <f ca="1">IF(BN$5="",0,SUMIFS(Potoki!BN:BN,Potoki!$F:$F,$F212,Potoki!$G:$G,IF($G212="","",$G212)))</f>
        <v>392983.75</v>
      </c>
      <c r="BO212" s="30">
        <f ca="1">IF(BO$5="",0,SUMIFS(Potoki!BO:BO,Potoki!$F:$F,$F212,Potoki!$G:$G,IF($G212="","",$G212)))</f>
        <v>393186.5625</v>
      </c>
      <c r="BP212" s="30">
        <f ca="1">IF(BP$5="",0,SUMIFS(Potoki!BP:BP,Potoki!$F:$F,$F212,Potoki!$G:$G,IF($G212="","",$G212)))</f>
        <v>393264.375</v>
      </c>
      <c r="BQ212" s="30">
        <f ca="1">IF(BQ$5="",0,SUMIFS(Potoki!BQ:BQ,Potoki!$F:$F,$F212,Potoki!$G:$G,IF($G212="","",$G212)))</f>
        <v>393290.625</v>
      </c>
      <c r="BR212" s="30">
        <f ca="1">IF(BR$5="",0,SUMIFS(Potoki!BR:BR,Potoki!$F:$F,$F212,Potoki!$G:$G,IF($G212="","",$G212)))</f>
        <v>393297.8125</v>
      </c>
      <c r="BS212" s="30">
        <f ca="1">IF(BS$5="",0,SUMIFS(Potoki!BS:BS,Potoki!$F:$F,$F212,Potoki!$G:$G,IF($G212="","",$G212)))</f>
        <v>393299.68750000006</v>
      </c>
      <c r="BT212" s="30">
        <f ca="1">IF(BT$5="",0,SUMIFS(Potoki!BT:BT,Potoki!$F:$F,$F212,Potoki!$G:$G,IF($G212="","",$G212)))</f>
        <v>393300.00000000006</v>
      </c>
      <c r="BU212" s="30">
        <f ca="1">IF(BU$5="",0,SUMIFS(Potoki!BU:BU,Potoki!$F:$F,$F212,Potoki!$G:$G,IF($G212="","",$G212)))</f>
        <v>393300.00000000006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3"/>
      <c r="C213" s="142"/>
      <c r="E213" s="24"/>
      <c r="F213" s="66" t="str">
        <f t="shared" si="298"/>
        <v>Себестоимость продаж</v>
      </c>
      <c r="G213" s="27" t="str">
        <f>BP!$F$28</f>
        <v>Соцсборы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7856653.5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45.000000000000007</v>
      </c>
      <c r="AI213" s="30">
        <f ca="1">IF(AI$5="",0,SUMIFS(Potoki!AI:AI,Potoki!$F:$F,$F213,Potoki!$G:$G,IF($G213="","",$G213)))</f>
        <v>405</v>
      </c>
      <c r="AJ213" s="30">
        <f ca="1">IF(AJ$5="",0,SUMIFS(Potoki!AJ:AJ,Potoki!$F:$F,$F213,Potoki!$G:$G,IF($G213="","",$G213)))</f>
        <v>1336.5</v>
      </c>
      <c r="AK213" s="30">
        <f ca="1">IF(AK$5="",0,SUMIFS(Potoki!AK:AK,Potoki!$F:$F,$F213,Potoki!$G:$G,IF($G213="","",$G213)))</f>
        <v>2588.625</v>
      </c>
      <c r="AL213" s="30">
        <f ca="1">IF(AL$5="",0,SUMIFS(Potoki!AL:AL,Potoki!$F:$F,$F213,Potoki!$G:$G,IF($G213="","",$G213)))</f>
        <v>3984.75</v>
      </c>
      <c r="AM213" s="30">
        <f ca="1">IF(AM$5="",0,SUMIFS(Potoki!AM:AM,Potoki!$F:$F,$F213,Potoki!$G:$G,IF($G213="","",$G213)))</f>
        <v>5412.2625000000007</v>
      </c>
      <c r="AN213" s="30">
        <f ca="1">IF(AN$5="",0,SUMIFS(Potoki!AN:AN,Potoki!$F:$F,$F213,Potoki!$G:$G,IF($G213="","",$G213)))</f>
        <v>7402.3875000000007</v>
      </c>
      <c r="AO213" s="30">
        <f ca="1">IF(AO$5="",0,SUMIFS(Potoki!AO:AO,Potoki!$F:$F,$F213,Potoki!$G:$G,IF($G213="","",$G213)))</f>
        <v>11389.725000000002</v>
      </c>
      <c r="AP213" s="30">
        <f ca="1">IF(AP$5="",0,SUMIFS(Potoki!AP:AP,Potoki!$F:$F,$F213,Potoki!$G:$G,IF($G213="","",$G213)))</f>
        <v>18245.362500000003</v>
      </c>
      <c r="AQ213" s="30">
        <f ca="1">IF(AQ$5="",0,SUMIFS(Potoki!AQ:AQ,Potoki!$F:$F,$F213,Potoki!$G:$G,IF($G213="","",$G213)))</f>
        <v>28416.487499999999</v>
      </c>
      <c r="AR213" s="30">
        <f ca="1">IF(AR$5="",0,SUMIFS(Potoki!AR:AR,Potoki!$F:$F,$F213,Potoki!$G:$G,IF($G213="","",$G213)))</f>
        <v>41771.081249999996</v>
      </c>
      <c r="AS213" s="30">
        <f ca="1">IF(AS$5="",0,SUMIFS(Potoki!AS:AS,Potoki!$F:$F,$F213,Potoki!$G:$G,IF($G213="","",$G213)))</f>
        <v>57509.55</v>
      </c>
      <c r="AT213" s="30">
        <f ca="1">IF(AT$5="",0,SUMIFS(Potoki!AT:AT,Potoki!$F:$F,$F213,Potoki!$G:$G,IF($G213="","",$G213)))</f>
        <v>74836.800000000003</v>
      </c>
      <c r="AU213" s="30">
        <f ca="1">IF(AU$5="",0,SUMIFS(Potoki!AU:AU,Potoki!$F:$F,$F213,Potoki!$G:$G,IF($G213="","",$G213)))</f>
        <v>93112.537500000006</v>
      </c>
      <c r="AV213" s="30">
        <f ca="1">IF(AV$5="",0,SUMIFS(Potoki!AV:AV,Potoki!$F:$F,$F213,Potoki!$G:$G,IF($G213="","",$G213)))</f>
        <v>111906.45000000001</v>
      </c>
      <c r="AW213" s="30">
        <f ca="1">IF(AW$5="",0,SUMIFS(Potoki!AW:AW,Potoki!$F:$F,$F213,Potoki!$G:$G,IF($G213="","",$G213)))</f>
        <v>130961.98125000001</v>
      </c>
      <c r="AX213" s="30">
        <f ca="1">IF(AX$5="",0,SUMIFS(Potoki!AX:AX,Potoki!$F:$F,$F213,Potoki!$G:$G,IF($G213="","",$G213)))</f>
        <v>150129.5625</v>
      </c>
      <c r="AY213" s="30">
        <f ca="1">IF(AY$5="",0,SUMIFS(Potoki!AY:AY,Potoki!$F:$F,$F213,Potoki!$G:$G,IF($G213="","",$G213)))</f>
        <v>169343.4375</v>
      </c>
      <c r="AZ213" s="30">
        <f ca="1">IF(AZ$5="",0,SUMIFS(Potoki!AZ:AZ,Potoki!$F:$F,$F213,Potoki!$G:$G,IF($G213="","",$G213)))</f>
        <v>188574.46875</v>
      </c>
      <c r="BA213" s="30">
        <f ca="1">IF(BA$5="",0,SUMIFS(Potoki!BA:BA,Potoki!$F:$F,$F213,Potoki!$G:$G,IF($G213="","",$G213)))</f>
        <v>207810.28125</v>
      </c>
      <c r="BB213" s="30">
        <f ca="1">IF(BB$5="",0,SUMIFS(Potoki!BB:BB,Potoki!$F:$F,$F213,Potoki!$G:$G,IF($G213="","",$G213)))</f>
        <v>227047.5</v>
      </c>
      <c r="BC213" s="30">
        <f ca="1">IF(BC$5="",0,SUMIFS(Potoki!BC:BC,Potoki!$F:$F,$F213,Potoki!$G:$G,IF($G213="","",$G213)))</f>
        <v>246285</v>
      </c>
      <c r="BD213" s="30">
        <f ca="1">IF(BD$5="",0,SUMIFS(Potoki!BD:BD,Potoki!$F:$F,$F213,Potoki!$G:$G,IF($G213="","",$G213)))</f>
        <v>265522.5</v>
      </c>
      <c r="BE213" s="30">
        <f ca="1">IF(BE$5="",0,SUMIFS(Potoki!BE:BE,Potoki!$F:$F,$F213,Potoki!$G:$G,IF($G213="","",$G213)))</f>
        <v>284647.5</v>
      </c>
      <c r="BF213" s="30">
        <f ca="1">IF(BF$5="",0,SUMIFS(Potoki!BF:BF,Potoki!$F:$F,$F213,Potoki!$G:$G,IF($G213="","",$G213)))</f>
        <v>302872.5</v>
      </c>
      <c r="BG213" s="30">
        <f ca="1">IF(BG$5="",0,SUMIFS(Potoki!BG:BG,Potoki!$F:$F,$F213,Potoki!$G:$G,IF($G213="","",$G213)))</f>
        <v>318768.75</v>
      </c>
      <c r="BH213" s="30">
        <f ca="1">IF(BH$5="",0,SUMIFS(Potoki!BH:BH,Potoki!$F:$F,$F213,Potoki!$G:$G,IF($G213="","",$G213)))</f>
        <v>331534.6875</v>
      </c>
      <c r="BI213" s="30">
        <f ca="1">IF(BI$5="",0,SUMIFS(Potoki!BI:BI,Potoki!$F:$F,$F213,Potoki!$G:$G,IF($G213="","",$G213)))</f>
        <v>340810.3125</v>
      </c>
      <c r="BJ213" s="30">
        <f ca="1">IF(BJ$5="",0,SUMIFS(Potoki!BJ:BJ,Potoki!$F:$F,$F213,Potoki!$G:$G,IF($G213="","",$G213)))</f>
        <v>346798.40625</v>
      </c>
      <c r="BK213" s="30">
        <f ca="1">IF(BK$5="",0,SUMIFS(Potoki!BK:BK,Potoki!$F:$F,$F213,Potoki!$G:$G,IF($G213="","",$G213)))</f>
        <v>350342.4375</v>
      </c>
      <c r="BL213" s="30">
        <f ca="1">IF(BL$5="",0,SUMIFS(Potoki!BL:BL,Potoki!$F:$F,$F213,Potoki!$G:$G,IF($G213="","",$G213)))</f>
        <v>352271.25</v>
      </c>
      <c r="BM213" s="30">
        <f ca="1">IF(BM$5="",0,SUMIFS(Potoki!BM:BM,Potoki!$F:$F,$F213,Potoki!$G:$G,IF($G213="","",$G213)))</f>
        <v>353239.875</v>
      </c>
      <c r="BN213" s="30">
        <f ca="1">IF(BN$5="",0,SUMIFS(Potoki!BN:BN,Potoki!$F:$F,$F213,Potoki!$G:$G,IF($G213="","",$G213)))</f>
        <v>353685.375</v>
      </c>
      <c r="BO213" s="30">
        <f ca="1">IF(BO$5="",0,SUMIFS(Potoki!BO:BO,Potoki!$F:$F,$F213,Potoki!$G:$G,IF($G213="","",$G213)))</f>
        <v>353867.90625</v>
      </c>
      <c r="BP213" s="30">
        <f ca="1">IF(BP$5="",0,SUMIFS(Potoki!BP:BP,Potoki!$F:$F,$F213,Potoki!$G:$G,IF($G213="","",$G213)))</f>
        <v>353937.9375</v>
      </c>
      <c r="BQ213" s="30">
        <f ca="1">IF(BQ$5="",0,SUMIFS(Potoki!BQ:BQ,Potoki!$F:$F,$F213,Potoki!$G:$G,IF($G213="","",$G213)))</f>
        <v>353961.5625</v>
      </c>
      <c r="BR213" s="30">
        <f ca="1">IF(BR$5="",0,SUMIFS(Potoki!BR:BR,Potoki!$F:$F,$F213,Potoki!$G:$G,IF($G213="","",$G213)))</f>
        <v>353968.03125000006</v>
      </c>
      <c r="BS213" s="30">
        <f ca="1">IF(BS$5="",0,SUMIFS(Potoki!BS:BS,Potoki!$F:$F,$F213,Potoki!$G:$G,IF($G213="","",$G213)))</f>
        <v>353969.71875000006</v>
      </c>
      <c r="BT213" s="30">
        <f ca="1">IF(BT$5="",0,SUMIFS(Potoki!BT:BT,Potoki!$F:$F,$F213,Potoki!$G:$G,IF($G213="","",$G213)))</f>
        <v>353970.00000000006</v>
      </c>
      <c r="BU213" s="30">
        <f ca="1">IF(BU$5="",0,SUMIFS(Potoki!BU:BU,Potoki!$F:$F,$F213,Potoki!$G:$G,IF($G213="","",$G213)))</f>
        <v>353970.00000000006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7" customFormat="1" ht="12" x14ac:dyDescent="0.25">
      <c r="A214" s="26">
        <f>ROW()</f>
        <v>214</v>
      </c>
      <c r="B214" s="133"/>
      <c r="C214" s="142"/>
      <c r="E214" s="24"/>
      <c r="F214" s="66" t="str">
        <f t="shared" si="298"/>
        <v>Себестоимость продаж</v>
      </c>
      <c r="G214" s="27" t="str">
        <f>BP!$F$29</f>
        <v>ЭлЭн</v>
      </c>
      <c r="M214" s="27" t="str">
        <f>Lists!$R$8</f>
        <v>руб.</v>
      </c>
      <c r="P214" s="30"/>
      <c r="R214" s="24"/>
      <c r="S214" s="30"/>
      <c r="V214" s="85"/>
      <c r="W214" s="29">
        <f ca="1">SUM(INDIRECT(ADDRESS(ROW(),SUMIFS($1:$1,$5:$5,1))):INDIRECT(ADDRESS(ROW(),SUMIFS($1:$1,$5:$5,MAX($5:$5)))))</f>
        <v>3212498.3200000008</v>
      </c>
      <c r="Z214" s="30">
        <f ca="1">IF(Z$5="",0,SUMIFS(Potoki!Z:Z,Potoki!$F:$F,$F214,Potoki!$G:$G,IF($G214="","",$G214)))</f>
        <v>0</v>
      </c>
      <c r="AA214" s="30">
        <f ca="1">IF(AA$5="",0,SUMIFS(Potoki!AA:AA,Potoki!$F:$F,$F214,Potoki!$G:$G,IF($G214="","",$G214)))</f>
        <v>0</v>
      </c>
      <c r="AB214" s="30">
        <f ca="1">IF(AB$5="",0,SUMIFS(Potoki!AB:AB,Potoki!$F:$F,$F214,Potoki!$G:$G,IF($G214="","",$G214)))</f>
        <v>0</v>
      </c>
      <c r="AC214" s="30">
        <f ca="1">IF(AC$5="",0,SUMIFS(Potoki!AC:AC,Potoki!$F:$F,$F214,Potoki!$G:$G,IF($G214="","",$G214)))</f>
        <v>0</v>
      </c>
      <c r="AD214" s="30">
        <f ca="1">IF(AD$5="",0,SUMIFS(Potoki!AD:AD,Potoki!$F:$F,$F214,Potoki!$G:$G,IF($G214="","",$G214)))</f>
        <v>0</v>
      </c>
      <c r="AE214" s="30">
        <f ca="1">IF(AE$5="",0,SUMIFS(Potoki!AE:AE,Potoki!$F:$F,$F214,Potoki!$G:$G,IF($G214="","",$G214)))</f>
        <v>0</v>
      </c>
      <c r="AF214" s="30">
        <f ca="1">IF(AF$5="",0,SUMIFS(Potoki!AF:AF,Potoki!$F:$F,$F214,Potoki!$G:$G,IF($G214="","",$G214)))</f>
        <v>0</v>
      </c>
      <c r="AG214" s="30">
        <f ca="1">IF(AG$5="",0,SUMIFS(Potoki!AG:AG,Potoki!$F:$F,$F214,Potoki!$G:$G,IF($G214="","",$G214)))</f>
        <v>0</v>
      </c>
      <c r="AH214" s="30">
        <f ca="1">IF(AH$5="",0,SUMIFS(Potoki!AH:AH,Potoki!$F:$F,$F214,Potoki!$G:$G,IF($G214="","",$G214)))</f>
        <v>18.400000000000002</v>
      </c>
      <c r="AI214" s="30">
        <f ca="1">IF(AI$5="",0,SUMIFS(Potoki!AI:AI,Potoki!$F:$F,$F214,Potoki!$G:$G,IF($G214="","",$G214)))</f>
        <v>165.60000000000002</v>
      </c>
      <c r="AJ214" s="30">
        <f ca="1">IF(AJ$5="",0,SUMIFS(Potoki!AJ:AJ,Potoki!$F:$F,$F214,Potoki!$G:$G,IF($G214="","",$G214)))</f>
        <v>546.48</v>
      </c>
      <c r="AK214" s="30">
        <f ca="1">IF(AK$5="",0,SUMIFS(Potoki!AK:AK,Potoki!$F:$F,$F214,Potoki!$G:$G,IF($G214="","",$G214)))</f>
        <v>1058.4600000000003</v>
      </c>
      <c r="AL214" s="30">
        <f ca="1">IF(AL$5="",0,SUMIFS(Potoki!AL:AL,Potoki!$F:$F,$F214,Potoki!$G:$G,IF($G214="","",$G214)))</f>
        <v>1629.3200000000002</v>
      </c>
      <c r="AM214" s="30">
        <f ca="1">IF(AM$5="",0,SUMIFS(Potoki!AM:AM,Potoki!$F:$F,$F214,Potoki!$G:$G,IF($G214="","",$G214)))</f>
        <v>2213.0140000000001</v>
      </c>
      <c r="AN214" s="30">
        <f ca="1">IF(AN$5="",0,SUMIFS(Potoki!AN:AN,Potoki!$F:$F,$F214,Potoki!$G:$G,IF($G214="","",$G214)))</f>
        <v>3026.7540000000004</v>
      </c>
      <c r="AO214" s="30">
        <f ca="1">IF(AO$5="",0,SUMIFS(Potoki!AO:AO,Potoki!$F:$F,$F214,Potoki!$G:$G,IF($G214="","",$G214)))</f>
        <v>4657.1320000000005</v>
      </c>
      <c r="AP214" s="30">
        <f ca="1">IF(AP$5="",0,SUMIFS(Potoki!AP:AP,Potoki!$F:$F,$F214,Potoki!$G:$G,IF($G214="","",$G214)))</f>
        <v>7460.3260000000009</v>
      </c>
      <c r="AQ214" s="30">
        <f ca="1">IF(AQ$5="",0,SUMIFS(Potoki!AQ:AQ,Potoki!$F:$F,$F214,Potoki!$G:$G,IF($G214="","",$G214)))</f>
        <v>11619.186000000002</v>
      </c>
      <c r="AR214" s="30">
        <f ca="1">IF(AR$5="",0,SUMIFS(Potoki!AR:AR,Potoki!$F:$F,$F214,Potoki!$G:$G,IF($G214="","",$G214)))</f>
        <v>17079.731000000003</v>
      </c>
      <c r="AS214" s="30">
        <f ca="1">IF(AS$5="",0,SUMIFS(Potoki!AS:AS,Potoki!$F:$F,$F214,Potoki!$G:$G,IF($G214="","",$G214)))</f>
        <v>23515.016000000003</v>
      </c>
      <c r="AT214" s="30">
        <f ca="1">IF(AT$5="",0,SUMIFS(Potoki!AT:AT,Potoki!$F:$F,$F214,Potoki!$G:$G,IF($G214="","",$G214)))</f>
        <v>30599.936000000005</v>
      </c>
      <c r="AU214" s="30">
        <f ca="1">IF(AU$5="",0,SUMIFS(Potoki!AU:AU,Potoki!$F:$F,$F214,Potoki!$G:$G,IF($G214="","",$G214)))</f>
        <v>38072.682000000008</v>
      </c>
      <c r="AV214" s="30">
        <f ca="1">IF(AV$5="",0,SUMIFS(Potoki!AV:AV,Potoki!$F:$F,$F214,Potoki!$G:$G,IF($G214="","",$G214)))</f>
        <v>45757.304000000004</v>
      </c>
      <c r="AW214" s="30">
        <f ca="1">IF(AW$5="",0,SUMIFS(Potoki!AW:AW,Potoki!$F:$F,$F214,Potoki!$G:$G,IF($G214="","",$G214)))</f>
        <v>53548.898999999998</v>
      </c>
      <c r="AX214" s="30">
        <f ca="1">IF(AX$5="",0,SUMIFS(Potoki!AX:AX,Potoki!$F:$F,$F214,Potoki!$G:$G,IF($G214="","",$G214)))</f>
        <v>61386.310000000012</v>
      </c>
      <c r="AY214" s="30">
        <f ca="1">IF(AY$5="",0,SUMIFS(Potoki!AY:AY,Potoki!$F:$F,$F214,Potoki!$G:$G,IF($G214="","",$G214)))</f>
        <v>69242.650000000009</v>
      </c>
      <c r="AZ214" s="30">
        <f ca="1">IF(AZ$5="",0,SUMIFS(Potoki!AZ:AZ,Potoki!$F:$F,$F214,Potoki!$G:$G,IF($G214="","",$G214)))</f>
        <v>77106.005000000005</v>
      </c>
      <c r="BA214" s="30">
        <f ca="1">IF(BA$5="",0,SUMIFS(Potoki!BA:BA,Potoki!$F:$F,$F214,Potoki!$G:$G,IF($G214="","",$G214)))</f>
        <v>84971.315000000017</v>
      </c>
      <c r="BB214" s="30">
        <f ca="1">IF(BB$5="",0,SUMIFS(Potoki!BB:BB,Potoki!$F:$F,$F214,Potoki!$G:$G,IF($G214="","",$G214)))</f>
        <v>92837.200000000012</v>
      </c>
      <c r="BC214" s="30">
        <f ca="1">IF(BC$5="",0,SUMIFS(Potoki!BC:BC,Potoki!$F:$F,$F214,Potoki!$G:$G,IF($G214="","",$G214)))</f>
        <v>100703.20000000001</v>
      </c>
      <c r="BD214" s="30">
        <f ca="1">IF(BD$5="",0,SUMIFS(Potoki!BD:BD,Potoki!$F:$F,$F214,Potoki!$G:$G,IF($G214="","",$G214)))</f>
        <v>108569.20000000001</v>
      </c>
      <c r="BE214" s="30">
        <f ca="1">IF(BE$5="",0,SUMIFS(Potoki!BE:BE,Potoki!$F:$F,$F214,Potoki!$G:$G,IF($G214="","",$G214)))</f>
        <v>116389.20000000001</v>
      </c>
      <c r="BF214" s="30">
        <f ca="1">IF(BF$5="",0,SUMIFS(Potoki!BF:BF,Potoki!$F:$F,$F214,Potoki!$G:$G,IF($G214="","",$G214)))</f>
        <v>123841.20000000001</v>
      </c>
      <c r="BG214" s="30">
        <f ca="1">IF(BG$5="",0,SUMIFS(Potoki!BG:BG,Potoki!$F:$F,$F214,Potoki!$G:$G,IF($G214="","",$G214)))</f>
        <v>130341.00000000001</v>
      </c>
      <c r="BH214" s="30">
        <f ca="1">IF(BH$5="",0,SUMIFS(Potoki!BH:BH,Potoki!$F:$F,$F214,Potoki!$G:$G,IF($G214="","",$G214)))</f>
        <v>135560.85</v>
      </c>
      <c r="BI214" s="30">
        <f ca="1">IF(BI$5="",0,SUMIFS(Potoki!BI:BI,Potoki!$F:$F,$F214,Potoki!$G:$G,IF($G214="","",$G214)))</f>
        <v>139353.55000000002</v>
      </c>
      <c r="BJ214" s="30">
        <f ca="1">IF(BJ$5="",0,SUMIFS(Potoki!BJ:BJ,Potoki!$F:$F,$F214,Potoki!$G:$G,IF($G214="","",$G214)))</f>
        <v>141802.01500000001</v>
      </c>
      <c r="BK214" s="30">
        <f ca="1">IF(BK$5="",0,SUMIFS(Potoki!BK:BK,Potoki!$F:$F,$F214,Potoki!$G:$G,IF($G214="","",$G214)))</f>
        <v>143251.13</v>
      </c>
      <c r="BL214" s="30">
        <f ca="1">IF(BL$5="",0,SUMIFS(Potoki!BL:BL,Potoki!$F:$F,$F214,Potoki!$G:$G,IF($G214="","",$G214)))</f>
        <v>144039.80000000002</v>
      </c>
      <c r="BM214" s="30">
        <f ca="1">IF(BM$5="",0,SUMIFS(Potoki!BM:BM,Potoki!$F:$F,$F214,Potoki!$G:$G,IF($G214="","",$G214)))</f>
        <v>144435.86000000002</v>
      </c>
      <c r="BN214" s="30">
        <f ca="1">IF(BN$5="",0,SUMIFS(Potoki!BN:BN,Potoki!$F:$F,$F214,Potoki!$G:$G,IF($G214="","",$G214)))</f>
        <v>144618.02000000002</v>
      </c>
      <c r="BO214" s="30">
        <f ca="1">IF(BO$5="",0,SUMIFS(Potoki!BO:BO,Potoki!$F:$F,$F214,Potoki!$G:$G,IF($G214="","",$G214)))</f>
        <v>144692.65500000003</v>
      </c>
      <c r="BP214" s="30">
        <f ca="1">IF(BP$5="",0,SUMIFS(Potoki!BP:BP,Potoki!$F:$F,$F214,Potoki!$G:$G,IF($G214="","",$G214)))</f>
        <v>144721.29</v>
      </c>
      <c r="BQ214" s="30">
        <f ca="1">IF(BQ$5="",0,SUMIFS(Potoki!BQ:BQ,Potoki!$F:$F,$F214,Potoki!$G:$G,IF($G214="","",$G214)))</f>
        <v>144730.95000000001</v>
      </c>
      <c r="BR214" s="30">
        <f ca="1">IF(BR$5="",0,SUMIFS(Potoki!BR:BR,Potoki!$F:$F,$F214,Potoki!$G:$G,IF($G214="","",$G214)))</f>
        <v>144733.59500000003</v>
      </c>
      <c r="BS214" s="30">
        <f ca="1">IF(BS$5="",0,SUMIFS(Potoki!BS:BS,Potoki!$F:$F,$F214,Potoki!$G:$G,IF($G214="","",$G214)))</f>
        <v>144734.28500000003</v>
      </c>
      <c r="BT214" s="30">
        <f ca="1">IF(BT$5="",0,SUMIFS(Potoki!BT:BT,Potoki!$F:$F,$F214,Potoki!$G:$G,IF($G214="","",$G214)))</f>
        <v>144734.40000000002</v>
      </c>
      <c r="BU214" s="30">
        <f ca="1">IF(BU$5="",0,SUMIFS(Potoki!BU:BU,Potoki!$F:$F,$F214,Potoki!$G:$G,IF($G214="","",$G214)))</f>
        <v>144734.40000000002</v>
      </c>
      <c r="BV214" s="30">
        <f>IF(BV$5="",0,SUMIFS(Potoki!BV:BV,Potoki!$F:$F,$F214,Potoki!$G:$G,IF($G214="","",$G214)))</f>
        <v>0</v>
      </c>
      <c r="BW214" s="30">
        <f>IF(BW$5="",0,SUMIFS(Potoki!BW:BW,Potoki!$F:$F,$F214,Potoki!$G:$G,IF($G214="","",$G214)))</f>
        <v>0</v>
      </c>
      <c r="BX214" s="30">
        <f>IF(BX$5="",0,SUMIFS(Potoki!BX:BX,Potoki!$F:$F,$F214,Potoki!$G:$G,IF($G214="","",$G214)))</f>
        <v>0</v>
      </c>
      <c r="BY214" s="30">
        <f>IF(BY$5="",0,SUMIFS(Potoki!BY:BY,Potoki!$F:$F,$F214,Potoki!$G:$G,IF($G214="","",$G214)))</f>
        <v>0</v>
      </c>
      <c r="BZ214" s="30">
        <f>IF(BZ$5="",0,SUMIFS(Potoki!BZ:BZ,Potoki!$F:$F,$F214,Potoki!$G:$G,IF($G214="","",$G214)))</f>
        <v>0</v>
      </c>
      <c r="CA214" s="30">
        <f>IF(CA$5="",0,SUMIFS(Potoki!CA:CA,Potoki!$F:$F,$F214,Potoki!$G:$G,IF($G214="","",$G214)))</f>
        <v>0</v>
      </c>
      <c r="CB214" s="30">
        <f>IF(CB$5="",0,SUMIFS(Potoki!CB:CB,Potoki!$F:$F,$F214,Potoki!$G:$G,IF($G214="","",$G214)))</f>
        <v>0</v>
      </c>
      <c r="CC214" s="30">
        <f>IF(CC$5="",0,SUMIFS(Potoki!CC:CC,Potoki!$F:$F,$F214,Potoki!$G:$G,IF($G214="","",$G214)))</f>
        <v>0</v>
      </c>
      <c r="CD214" s="30">
        <f>IF(CD$5="",0,SUMIFS(Potoki!CD:CD,Potoki!$F:$F,$F214,Potoki!$G:$G,IF($G214="","",$G214)))</f>
        <v>0</v>
      </c>
      <c r="CE214" s="30">
        <f>IF(CE$5="",0,SUMIFS(Potoki!CE:CE,Potoki!$F:$F,$F214,Potoki!$G:$G,IF($G214="","",$G214)))</f>
        <v>0</v>
      </c>
      <c r="CF214" s="30">
        <f>IF(CF$5="",0,SUMIFS(Potoki!CF:CF,Potoki!$F:$F,$F214,Potoki!$G:$G,IF($G214="","",$G214)))</f>
        <v>0</v>
      </c>
      <c r="CG214" s="30">
        <f>IF(CG$5="",0,SUMIFS(Potoki!CG:CG,Potoki!$F:$F,$F214,Potoki!$G:$G,IF($G214="","",$G214)))</f>
        <v>0</v>
      </c>
      <c r="CH214" s="30">
        <f>IF(CH$5="",0,SUMIFS(Potoki!CH:CH,Potoki!$F:$F,$F214,Potoki!$G:$G,IF($G214="","",$G214)))</f>
        <v>0</v>
      </c>
      <c r="CI214" s="30">
        <f>IF(CI$5="",0,SUMIFS(Potoki!CI:CI,Potoki!$F:$F,$F214,Potoki!$G:$G,IF($G214="","",$G214)))</f>
        <v>0</v>
      </c>
      <c r="CJ214" s="30">
        <f>IF(CJ$5="",0,SUMIFS(Potoki!CJ:CJ,Potoki!$F:$F,$F214,Potoki!$G:$G,IF($G214="","",$G214)))</f>
        <v>0</v>
      </c>
      <c r="CK214" s="30">
        <f>IF(CK$5="",0,SUMIFS(Potoki!CK:CK,Potoki!$F:$F,$F214,Potoki!$G:$G,IF($G214="","",$G214)))</f>
        <v>0</v>
      </c>
      <c r="CL214" s="30">
        <f>IF(CL$5="",0,SUMIFS(Potoki!CL:CL,Potoki!$F:$F,$F214,Potoki!$G:$G,IF($G214="","",$G214)))</f>
        <v>0</v>
      </c>
      <c r="CM214" s="30">
        <f>IF(CM$5="",0,SUMIFS(Potoki!CM:CM,Potoki!$F:$F,$F214,Potoki!$G:$G,IF($G214="","",$G214)))</f>
        <v>0</v>
      </c>
      <c r="CN214" s="30">
        <f>IF(CN$5="",0,SUMIFS(Potoki!CN:CN,Potoki!$F:$F,$F214,Potoki!$G:$G,IF($G214="","",$G214)))</f>
        <v>0</v>
      </c>
      <c r="CO214" s="30">
        <f>IF(CO$5="",0,SUMIFS(Potoki!CO:CO,Potoki!$F:$F,$F214,Potoki!$G:$G,IF($G214="","",$G214)))</f>
        <v>0</v>
      </c>
      <c r="CP214" s="30">
        <f>IF(CP$5="",0,SUMIFS(Potoki!CP:CP,Potoki!$F:$F,$F214,Potoki!$G:$G,IF($G214="","",$G214)))</f>
        <v>0</v>
      </c>
      <c r="CQ214" s="30">
        <f>IF(CQ$5="",0,SUMIFS(Potoki!CQ:CQ,Potoki!$F:$F,$F214,Potoki!$G:$G,IF($G214="","",$G214)))</f>
        <v>0</v>
      </c>
      <c r="CR214" s="30">
        <f>IF(CR$5="",0,SUMIFS(Potoki!CR:CR,Potoki!$F:$F,$F214,Potoki!$G:$G,IF($G214="","",$G214)))</f>
        <v>0</v>
      </c>
      <c r="CS214" s="30">
        <f>IF(CS$5="",0,SUMIFS(Potoki!CS:CS,Potoki!$F:$F,$F214,Potoki!$G:$G,IF($G214="","",$G214)))</f>
        <v>0</v>
      </c>
      <c r="CT214" s="30">
        <f>IF(CT$5="",0,SUMIFS(Potoki!CT:CT,Potoki!$F:$F,$F214,Potoki!$G:$G,IF($G214="","",$G214)))</f>
        <v>0</v>
      </c>
    </row>
    <row r="215" spans="1:98" s="2" customFormat="1" ht="12" x14ac:dyDescent="0.25">
      <c r="A215" s="11">
        <f>ROW()</f>
        <v>215</v>
      </c>
      <c r="B215" s="134"/>
      <c r="C215" s="142"/>
      <c r="E215" s="23" t="str">
        <f>Lists!$N$9</f>
        <v>пустая строка</v>
      </c>
      <c r="P215" s="3"/>
      <c r="R215" s="23"/>
      <c r="S215" s="3"/>
      <c r="V215" s="74">
        <f ca="1">W205-SUMIFS(Potoki!$W:$W,Potoki!$F:$F,F205,Potoki!$G:$G,"")</f>
        <v>0</v>
      </c>
      <c r="W215" s="5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</row>
    <row r="216" spans="1:98" s="13" customFormat="1" x14ac:dyDescent="0.3">
      <c r="A216" s="12">
        <f>ROW()</f>
        <v>216</v>
      </c>
      <c r="B216" s="131"/>
      <c r="C216" s="142"/>
      <c r="E216" s="92"/>
      <c r="F216" s="13" t="s">
        <v>89</v>
      </c>
      <c r="M216" s="4" t="str">
        <f>Lists!$R$8</f>
        <v>руб.</v>
      </c>
      <c r="P216" s="10"/>
      <c r="R216" s="92"/>
      <c r="S216" s="10"/>
      <c r="V216" s="80">
        <f ca="1">W216-(W202-W205)</f>
        <v>0</v>
      </c>
      <c r="W216" s="10">
        <f ca="1">SUM(INDIRECT(ADDRESS(ROW(),SUMIFS($1:$1,$5:$5,1))):INDIRECT(ADDRESS(ROW(),SUMIFS($1:$1,$5:$5,MAX($5:$5)))))</f>
        <v>520115105.05290002</v>
      </c>
      <c r="Z216" s="10">
        <f ca="1">Z202-Z205</f>
        <v>0</v>
      </c>
      <c r="AA216" s="10">
        <f ca="1">AA202-AA205</f>
        <v>0</v>
      </c>
      <c r="AB216" s="10">
        <f t="shared" ref="AB216:CM216" ca="1" si="299">AB202-AB205</f>
        <v>0</v>
      </c>
      <c r="AC216" s="10">
        <f t="shared" ca="1" si="299"/>
        <v>0</v>
      </c>
      <c r="AD216" s="10">
        <f t="shared" ca="1" si="299"/>
        <v>0</v>
      </c>
      <c r="AE216" s="10">
        <f t="shared" ca="1" si="299"/>
        <v>0</v>
      </c>
      <c r="AF216" s="10">
        <f t="shared" ca="1" si="299"/>
        <v>0</v>
      </c>
      <c r="AG216" s="10">
        <f t="shared" ca="1" si="299"/>
        <v>0</v>
      </c>
      <c r="AH216" s="10">
        <f t="shared" ca="1" si="299"/>
        <v>4194.8000000000011</v>
      </c>
      <c r="AI216" s="10">
        <f t="shared" ca="1" si="299"/>
        <v>35655.80000000001</v>
      </c>
      <c r="AJ216" s="10">
        <f t="shared" ca="1" si="299"/>
        <v>110952.46000000002</v>
      </c>
      <c r="AK216" s="10">
        <f t="shared" ca="1" si="299"/>
        <v>202084.49000000005</v>
      </c>
      <c r="AL216" s="10">
        <f t="shared" ca="1" si="299"/>
        <v>296834.53500000003</v>
      </c>
      <c r="AM216" s="10">
        <f t="shared" ca="1" si="299"/>
        <v>389712.65049999999</v>
      </c>
      <c r="AN216" s="10">
        <f t="shared" ca="1" si="299"/>
        <v>533683.42999999993</v>
      </c>
      <c r="AO216" s="10">
        <f t="shared" ca="1" si="299"/>
        <v>843781.3982500002</v>
      </c>
      <c r="AP216" s="10">
        <f t="shared" ca="1" si="299"/>
        <v>1366694.67925</v>
      </c>
      <c r="AQ216" s="10">
        <f t="shared" ca="1" si="299"/>
        <v>2118071.4500500001</v>
      </c>
      <c r="AR216" s="10">
        <f t="shared" ca="1" si="299"/>
        <v>3070409.0287999995</v>
      </c>
      <c r="AS216" s="10">
        <f t="shared" ca="1" si="299"/>
        <v>4157043.6539000017</v>
      </c>
      <c r="AT216" s="10">
        <f t="shared" ca="1" si="299"/>
        <v>5324536.4572750004</v>
      </c>
      <c r="AU216" s="10">
        <f t="shared" ca="1" si="299"/>
        <v>6535917.8800000008</v>
      </c>
      <c r="AV216" s="10">
        <f t="shared" ca="1" si="299"/>
        <v>7770372.2757750005</v>
      </c>
      <c r="AW216" s="10">
        <f t="shared" ca="1" si="299"/>
        <v>9015475.1713500004</v>
      </c>
      <c r="AX216" s="10">
        <f t="shared" ca="1" si="299"/>
        <v>10264304.622375</v>
      </c>
      <c r="AY216" s="10">
        <f t="shared" ca="1" si="299"/>
        <v>11514530.679624999</v>
      </c>
      <c r="AZ216" s="10">
        <f t="shared" ca="1" si="299"/>
        <v>12765236.517125001</v>
      </c>
      <c r="BA216" s="10">
        <f t="shared" ca="1" si="299"/>
        <v>14016039.359375</v>
      </c>
      <c r="BB216" s="10">
        <f t="shared" ca="1" si="299"/>
        <v>15266851.377750002</v>
      </c>
      <c r="BC216" s="10">
        <f t="shared" ca="1" si="299"/>
        <v>16517662.085250005</v>
      </c>
      <c r="BD216" s="10">
        <f t="shared" ca="1" si="299"/>
        <v>17768472.792750001</v>
      </c>
      <c r="BE216" s="10">
        <f t="shared" ca="1" si="299"/>
        <v>19008796.500250001</v>
      </c>
      <c r="BF216" s="10">
        <f t="shared" ca="1" si="299"/>
        <v>20170467.707749996</v>
      </c>
      <c r="BG216" s="10">
        <f t="shared" ca="1" si="299"/>
        <v>21143897.265250005</v>
      </c>
      <c r="BH216" s="10">
        <f t="shared" ca="1" si="299"/>
        <v>21889496.747749999</v>
      </c>
      <c r="BI216" s="10">
        <f t="shared" ca="1" si="299"/>
        <v>22398221.11775</v>
      </c>
      <c r="BJ216" s="10">
        <f t="shared" ca="1" si="299"/>
        <v>22700967.699000008</v>
      </c>
      <c r="BK216" s="10">
        <f t="shared" ca="1" si="299"/>
        <v>22866636.081500009</v>
      </c>
      <c r="BL216" s="10">
        <f t="shared" ca="1" si="299"/>
        <v>22950512.418374997</v>
      </c>
      <c r="BM216" s="10">
        <f t="shared" ca="1" si="299"/>
        <v>22990133.615249999</v>
      </c>
      <c r="BN216" s="10">
        <f t="shared" ca="1" si="299"/>
        <v>23006528.728875004</v>
      </c>
      <c r="BO216" s="10">
        <f t="shared" ca="1" si="299"/>
        <v>23012240.21125</v>
      </c>
      <c r="BP216" s="10">
        <f t="shared" ca="1" si="299"/>
        <v>23014220.943375006</v>
      </c>
      <c r="BQ216" s="10">
        <f t="shared" ca="1" si="299"/>
        <v>23014805.593625013</v>
      </c>
      <c r="BR216" s="10">
        <f t="shared" ca="1" si="299"/>
        <v>23014910.463625006</v>
      </c>
      <c r="BS216" s="10">
        <f t="shared" ca="1" si="299"/>
        <v>23014918.328875009</v>
      </c>
      <c r="BT216" s="10">
        <f t="shared" ca="1" si="299"/>
        <v>23014917.01800001</v>
      </c>
      <c r="BU216" s="10">
        <f t="shared" ca="1" si="299"/>
        <v>23014917.01800001</v>
      </c>
      <c r="BV216" s="10">
        <f t="shared" si="299"/>
        <v>0</v>
      </c>
      <c r="BW216" s="10">
        <f t="shared" si="299"/>
        <v>0</v>
      </c>
      <c r="BX216" s="10">
        <f t="shared" si="299"/>
        <v>0</v>
      </c>
      <c r="BY216" s="10">
        <f t="shared" si="299"/>
        <v>0</v>
      </c>
      <c r="BZ216" s="10">
        <f t="shared" si="299"/>
        <v>0</v>
      </c>
      <c r="CA216" s="10">
        <f t="shared" si="299"/>
        <v>0</v>
      </c>
      <c r="CB216" s="10">
        <f t="shared" si="299"/>
        <v>0</v>
      </c>
      <c r="CC216" s="10">
        <f t="shared" si="299"/>
        <v>0</v>
      </c>
      <c r="CD216" s="10">
        <f t="shared" si="299"/>
        <v>0</v>
      </c>
      <c r="CE216" s="10">
        <f t="shared" si="299"/>
        <v>0</v>
      </c>
      <c r="CF216" s="10">
        <f t="shared" si="299"/>
        <v>0</v>
      </c>
      <c r="CG216" s="10">
        <f t="shared" si="299"/>
        <v>0</v>
      </c>
      <c r="CH216" s="10">
        <f t="shared" si="299"/>
        <v>0</v>
      </c>
      <c r="CI216" s="10">
        <f t="shared" si="299"/>
        <v>0</v>
      </c>
      <c r="CJ216" s="10">
        <f t="shared" si="299"/>
        <v>0</v>
      </c>
      <c r="CK216" s="10">
        <f t="shared" si="299"/>
        <v>0</v>
      </c>
      <c r="CL216" s="10">
        <f t="shared" si="299"/>
        <v>0</v>
      </c>
      <c r="CM216" s="10">
        <f t="shared" si="299"/>
        <v>0</v>
      </c>
      <c r="CN216" s="10">
        <f t="shared" ref="CN216:CT216" si="300">CN202-CN205</f>
        <v>0</v>
      </c>
      <c r="CO216" s="10">
        <f t="shared" si="300"/>
        <v>0</v>
      </c>
      <c r="CP216" s="10">
        <f t="shared" si="300"/>
        <v>0</v>
      </c>
      <c r="CQ216" s="10">
        <f t="shared" si="300"/>
        <v>0</v>
      </c>
      <c r="CR216" s="10">
        <f t="shared" si="300"/>
        <v>0</v>
      </c>
      <c r="CS216" s="10">
        <f t="shared" si="300"/>
        <v>0</v>
      </c>
      <c r="CT216" s="10">
        <f t="shared" si="300"/>
        <v>0</v>
      </c>
    </row>
    <row r="217" spans="1:98" s="107" customFormat="1" ht="12" x14ac:dyDescent="0.25">
      <c r="A217" s="105">
        <f>ROW()</f>
        <v>217</v>
      </c>
      <c r="B217" s="135"/>
      <c r="C217" s="143"/>
      <c r="E217" s="108"/>
      <c r="F217" s="107" t="s">
        <v>90</v>
      </c>
      <c r="M217" s="107" t="s">
        <v>74</v>
      </c>
      <c r="P217" s="109"/>
      <c r="R217" s="108"/>
      <c r="S217" s="109"/>
      <c r="V217" s="110"/>
      <c r="W217" s="111">
        <f ca="1">IF(W$202=0,0,W216/W$202)</f>
        <v>0.58683535345540916</v>
      </c>
      <c r="X217" s="112"/>
      <c r="Y217" s="112"/>
      <c r="Z217" s="111">
        <f ca="1">IF(Z$202=0,0,Z216/Z$202)</f>
        <v>0</v>
      </c>
      <c r="AA217" s="111">
        <f t="shared" ref="AA217:CL217" ca="1" si="301">IF(AA$202=0,0,AA216/AA$202)</f>
        <v>0</v>
      </c>
      <c r="AB217" s="111">
        <f t="shared" ca="1" si="301"/>
        <v>0</v>
      </c>
      <c r="AC217" s="111">
        <f t="shared" ca="1" si="301"/>
        <v>0</v>
      </c>
      <c r="AD217" s="111">
        <f t="shared" ca="1" si="301"/>
        <v>0</v>
      </c>
      <c r="AE217" s="111">
        <f t="shared" ca="1" si="301"/>
        <v>0</v>
      </c>
      <c r="AF217" s="111">
        <f t="shared" ca="1" si="301"/>
        <v>0</v>
      </c>
      <c r="AG217" s="111">
        <f t="shared" ca="1" si="301"/>
        <v>0</v>
      </c>
      <c r="AH217" s="111">
        <f t="shared" ca="1" si="301"/>
        <v>0.66666666666666674</v>
      </c>
      <c r="AI217" s="111">
        <f t="shared" ca="1" si="301"/>
        <v>0.65384615384615397</v>
      </c>
      <c r="AJ217" s="111">
        <f t="shared" ca="1" si="301"/>
        <v>0.64043583535108961</v>
      </c>
      <c r="AK217" s="111">
        <f t="shared" ca="1" si="301"/>
        <v>0.62615759545085303</v>
      </c>
      <c r="AL217" s="111">
        <f t="shared" ca="1" si="301"/>
        <v>0.61512550255351517</v>
      </c>
      <c r="AM217" s="111">
        <f t="shared" ca="1" si="301"/>
        <v>0.60705534500784109</v>
      </c>
      <c r="AN217" s="111">
        <f t="shared" ca="1" si="301"/>
        <v>0.60735533688588661</v>
      </c>
      <c r="AO217" s="111">
        <f t="shared" ca="1" si="301"/>
        <v>0.61381819985009245</v>
      </c>
      <c r="AP217" s="111">
        <f t="shared" ca="1" si="301"/>
        <v>0.61643605592364714</v>
      </c>
      <c r="AQ217" s="111">
        <f t="shared" ca="1" si="301"/>
        <v>0.61526551661583662</v>
      </c>
      <c r="AR217" s="111">
        <f t="shared" ca="1" si="301"/>
        <v>0.61196285822645713</v>
      </c>
      <c r="AS217" s="111">
        <f t="shared" ca="1" si="301"/>
        <v>0.6079771447046517</v>
      </c>
      <c r="AT217" s="111">
        <f t="shared" ca="1" si="301"/>
        <v>0.60419609874189217</v>
      </c>
      <c r="AU217" s="111">
        <f t="shared" ca="1" si="301"/>
        <v>0.60096029837808029</v>
      </c>
      <c r="AV217" s="111">
        <f t="shared" ca="1" si="301"/>
        <v>0.59835577354086833</v>
      </c>
      <c r="AW217" s="111">
        <f t="shared" ca="1" si="301"/>
        <v>0.59628258133277401</v>
      </c>
      <c r="AX217" s="111">
        <f t="shared" ca="1" si="301"/>
        <v>0.59462964050049294</v>
      </c>
      <c r="AY217" s="111">
        <f t="shared" ca="1" si="301"/>
        <v>0.59330496939841271</v>
      </c>
      <c r="AZ217" s="111">
        <f t="shared" ca="1" si="301"/>
        <v>0.59223116276702148</v>
      </c>
      <c r="BA217" s="111">
        <f t="shared" ca="1" si="301"/>
        <v>0.59134801380570201</v>
      </c>
      <c r="BB217" s="111">
        <f t="shared" ca="1" si="301"/>
        <v>0.59061024368954662</v>
      </c>
      <c r="BC217" s="111">
        <f t="shared" ca="1" si="301"/>
        <v>0.58998535675366248</v>
      </c>
      <c r="BD217" s="111">
        <f t="shared" ca="1" si="301"/>
        <v>0.58944950278459241</v>
      </c>
      <c r="BE217" s="111">
        <f t="shared" ca="1" si="301"/>
        <v>0.58894705902278022</v>
      </c>
      <c r="BF217" s="111">
        <f t="shared" ca="1" si="301"/>
        <v>0.58828293168795354</v>
      </c>
      <c r="BG217" s="111">
        <f t="shared" ca="1" si="301"/>
        <v>0.58730838186361989</v>
      </c>
      <c r="BH217" s="111">
        <f t="shared" ca="1" si="301"/>
        <v>0.58619035138522446</v>
      </c>
      <c r="BI217" s="111">
        <f t="shared" ca="1" si="301"/>
        <v>0.58506947262250186</v>
      </c>
      <c r="BJ217" s="111">
        <f t="shared" ca="1" si="301"/>
        <v>0.58410013536820304</v>
      </c>
      <c r="BK217" s="111">
        <f t="shared" ca="1" si="301"/>
        <v>0.58339643167506439</v>
      </c>
      <c r="BL217" s="111">
        <f t="shared" ca="1" si="301"/>
        <v>0.58295182219840247</v>
      </c>
      <c r="BM217" s="111">
        <f t="shared" ca="1" si="301"/>
        <v>0.58270357754888868</v>
      </c>
      <c r="BN217" s="111">
        <f t="shared" ca="1" si="301"/>
        <v>0.58257044008474679</v>
      </c>
      <c r="BO217" s="111">
        <f t="shared" ca="1" si="301"/>
        <v>0.58250533234406798</v>
      </c>
      <c r="BP217" s="111">
        <f t="shared" ca="1" si="301"/>
        <v>0.58247813987672081</v>
      </c>
      <c r="BQ217" s="111">
        <f t="shared" ca="1" si="301"/>
        <v>0.58246808528144034</v>
      </c>
      <c r="BR217" s="111">
        <f t="shared" ca="1" si="301"/>
        <v>0.58246474895178524</v>
      </c>
      <c r="BS217" s="111">
        <f t="shared" ca="1" si="301"/>
        <v>0.58246367264191701</v>
      </c>
      <c r="BT217" s="111">
        <f t="shared" ca="1" si="301"/>
        <v>0.58246346555323603</v>
      </c>
      <c r="BU217" s="111">
        <f t="shared" ca="1" si="301"/>
        <v>0.58246346555323603</v>
      </c>
      <c r="BV217" s="111">
        <f t="shared" si="301"/>
        <v>0</v>
      </c>
      <c r="BW217" s="111">
        <f t="shared" si="301"/>
        <v>0</v>
      </c>
      <c r="BX217" s="111">
        <f t="shared" si="301"/>
        <v>0</v>
      </c>
      <c r="BY217" s="111">
        <f t="shared" si="301"/>
        <v>0</v>
      </c>
      <c r="BZ217" s="111">
        <f t="shared" si="301"/>
        <v>0</v>
      </c>
      <c r="CA217" s="111">
        <f t="shared" si="301"/>
        <v>0</v>
      </c>
      <c r="CB217" s="111">
        <f t="shared" si="301"/>
        <v>0</v>
      </c>
      <c r="CC217" s="111">
        <f t="shared" si="301"/>
        <v>0</v>
      </c>
      <c r="CD217" s="111">
        <f t="shared" si="301"/>
        <v>0</v>
      </c>
      <c r="CE217" s="111">
        <f t="shared" si="301"/>
        <v>0</v>
      </c>
      <c r="CF217" s="111">
        <f t="shared" si="301"/>
        <v>0</v>
      </c>
      <c r="CG217" s="111">
        <f t="shared" si="301"/>
        <v>0</v>
      </c>
      <c r="CH217" s="111">
        <f t="shared" si="301"/>
        <v>0</v>
      </c>
      <c r="CI217" s="111">
        <f t="shared" si="301"/>
        <v>0</v>
      </c>
      <c r="CJ217" s="111">
        <f t="shared" si="301"/>
        <v>0</v>
      </c>
      <c r="CK217" s="111">
        <f t="shared" si="301"/>
        <v>0</v>
      </c>
      <c r="CL217" s="111">
        <f t="shared" si="301"/>
        <v>0</v>
      </c>
      <c r="CM217" s="111">
        <f t="shared" ref="CM217:CT217" si="302">IF(CM$202=0,0,CM216/CM$202)</f>
        <v>0</v>
      </c>
      <c r="CN217" s="111">
        <f t="shared" si="302"/>
        <v>0</v>
      </c>
      <c r="CO217" s="111">
        <f t="shared" si="302"/>
        <v>0</v>
      </c>
      <c r="CP217" s="111">
        <f t="shared" si="302"/>
        <v>0</v>
      </c>
      <c r="CQ217" s="111">
        <f t="shared" si="302"/>
        <v>0</v>
      </c>
      <c r="CR217" s="111">
        <f t="shared" si="302"/>
        <v>0</v>
      </c>
      <c r="CS217" s="111">
        <f t="shared" si="302"/>
        <v>0</v>
      </c>
      <c r="CT217" s="111">
        <f t="shared" si="302"/>
        <v>0</v>
      </c>
    </row>
    <row r="218" spans="1:98" s="13" customFormat="1" x14ac:dyDescent="0.3">
      <c r="A218" s="12">
        <f>ROW()</f>
        <v>218</v>
      </c>
      <c r="B218" s="131"/>
      <c r="C218" s="142"/>
      <c r="E218" s="92"/>
      <c r="F218" s="13" t="s">
        <v>122</v>
      </c>
      <c r="M218" s="4" t="str">
        <f>Lists!$R$8</f>
        <v>руб.</v>
      </c>
      <c r="P218" s="10"/>
      <c r="R218" s="92"/>
      <c r="S218" s="10"/>
      <c r="V218" s="80">
        <f ca="1">W218-SUM(W219:W222)</f>
        <v>0</v>
      </c>
      <c r="W218" s="10">
        <f ca="1">SUM(INDIRECT(ADDRESS(ROW(),SUMIFS($1:$1,$5:$5,1))):INDIRECT(ADDRESS(ROW(),SUMIFS($1:$1,$5:$5,MAX($5:$5)))))</f>
        <v>124820499.50729002</v>
      </c>
      <c r="Z218" s="10">
        <f t="shared" ref="Z218:BE218" ca="1" si="303">IF(Z$5="",0,SUM(Z219:Z222))</f>
        <v>20000</v>
      </c>
      <c r="AA218" s="10">
        <f t="shared" ca="1" si="303"/>
        <v>130000</v>
      </c>
      <c r="AB218" s="10">
        <f t="shared" ca="1" si="303"/>
        <v>390000</v>
      </c>
      <c r="AC218" s="10">
        <f t="shared" ca="1" si="303"/>
        <v>550000</v>
      </c>
      <c r="AD218" s="10">
        <f t="shared" ca="1" si="303"/>
        <v>700000</v>
      </c>
      <c r="AE218" s="10">
        <f t="shared" ca="1" si="303"/>
        <v>800000</v>
      </c>
      <c r="AF218" s="10">
        <f t="shared" ca="1" si="303"/>
        <v>800000</v>
      </c>
      <c r="AG218" s="10">
        <f t="shared" ca="1" si="303"/>
        <v>800000</v>
      </c>
      <c r="AH218" s="10">
        <f t="shared" ca="1" si="303"/>
        <v>800629.22000000009</v>
      </c>
      <c r="AI218" s="10">
        <f t="shared" ca="1" si="303"/>
        <v>805453.24</v>
      </c>
      <c r="AJ218" s="10">
        <f t="shared" ca="1" si="303"/>
        <v>817324.52399999998</v>
      </c>
      <c r="AK218" s="10">
        <f t="shared" ca="1" si="303"/>
        <v>832273.74249999993</v>
      </c>
      <c r="AL218" s="10">
        <f t="shared" ca="1" si="303"/>
        <v>848255.93050000002</v>
      </c>
      <c r="AM218" s="10">
        <f t="shared" ca="1" si="303"/>
        <v>864197.21919999993</v>
      </c>
      <c r="AN218" s="10">
        <f t="shared" ca="1" si="303"/>
        <v>887870.04865000001</v>
      </c>
      <c r="AO218" s="10">
        <f t="shared" ca="1" si="303"/>
        <v>937464.38252500002</v>
      </c>
      <c r="AP218" s="10">
        <f t="shared" ca="1" si="303"/>
        <v>1021709.0752750001</v>
      </c>
      <c r="AQ218" s="10">
        <f t="shared" ca="1" si="303"/>
        <v>1144253.2358550001</v>
      </c>
      <c r="AR218" s="10">
        <f t="shared" ca="1" si="303"/>
        <v>1301731.2713549999</v>
      </c>
      <c r="AS218" s="10">
        <f t="shared" ca="1" si="303"/>
        <v>1483749.9879900001</v>
      </c>
      <c r="AT218" s="10">
        <f t="shared" ca="1" si="303"/>
        <v>1681259.6553275001</v>
      </c>
      <c r="AU218" s="10">
        <f t="shared" ca="1" si="303"/>
        <v>1887578.97945</v>
      </c>
      <c r="AV218" s="10">
        <f t="shared" ca="1" si="303"/>
        <v>2098620.7569774999</v>
      </c>
      <c r="AW218" s="10">
        <f t="shared" ca="1" si="303"/>
        <v>2311946.7604100001</v>
      </c>
      <c r="AX218" s="10">
        <f t="shared" ca="1" si="303"/>
        <v>2526167.6719875005</v>
      </c>
      <c r="AY218" s="10">
        <f t="shared" ca="1" si="303"/>
        <v>2740744.0142124998</v>
      </c>
      <c r="AZ218" s="10">
        <f t="shared" ca="1" si="303"/>
        <v>2955448.2978375</v>
      </c>
      <c r="BA218" s="10">
        <f t="shared" ca="1" si="303"/>
        <v>3170184.5668125004</v>
      </c>
      <c r="BB218" s="10">
        <f t="shared" ca="1" si="303"/>
        <v>3384928.3077750006</v>
      </c>
      <c r="BC218" s="10">
        <f t="shared" ca="1" si="303"/>
        <v>3599673.2285250006</v>
      </c>
      <c r="BD218" s="10">
        <f t="shared" ca="1" si="303"/>
        <v>3814418.1492750002</v>
      </c>
      <c r="BE218" s="10">
        <f t="shared" ca="1" si="303"/>
        <v>4027590.020025</v>
      </c>
      <c r="BF218" s="10">
        <f t="shared" ref="BF218:CK218" ca="1" si="304">IF(BF$5="",0,SUM(BF219:BF222))</f>
        <v>4228701.8407749999</v>
      </c>
      <c r="BG218" s="10">
        <f t="shared" ca="1" si="304"/>
        <v>4400135.4515250009</v>
      </c>
      <c r="BH218" s="10">
        <f t="shared" ca="1" si="304"/>
        <v>4534196.0160250003</v>
      </c>
      <c r="BI218" s="10">
        <f t="shared" ca="1" si="304"/>
        <v>4628301.1105249999</v>
      </c>
      <c r="BJ218" s="10">
        <f t="shared" ca="1" si="304"/>
        <v>4686485.6082750009</v>
      </c>
      <c r="BK218" s="10">
        <f t="shared" ca="1" si="304"/>
        <v>4719570.7824000008</v>
      </c>
      <c r="BL218" s="10">
        <f t="shared" ca="1" si="304"/>
        <v>4736948.3968374999</v>
      </c>
      <c r="BM218" s="10">
        <f t="shared" ca="1" si="304"/>
        <v>4745425.1700250003</v>
      </c>
      <c r="BN218" s="10">
        <f t="shared" ca="1" si="304"/>
        <v>4749141.1073874999</v>
      </c>
      <c r="BO218" s="10">
        <f t="shared" ca="1" si="304"/>
        <v>4750563.0134999994</v>
      </c>
      <c r="BP218" s="10">
        <f t="shared" ca="1" si="304"/>
        <v>4751087.4945875006</v>
      </c>
      <c r="BQ218" s="10">
        <f t="shared" ca="1" si="304"/>
        <v>4751256.0731125008</v>
      </c>
      <c r="BR218" s="10">
        <f t="shared" ca="1" si="304"/>
        <v>4751296.7102375012</v>
      </c>
      <c r="BS218" s="10">
        <f t="shared" ca="1" si="304"/>
        <v>4751305.3620125009</v>
      </c>
      <c r="BT218" s="10">
        <f t="shared" ca="1" si="304"/>
        <v>4751306.5418000016</v>
      </c>
      <c r="BU218" s="10">
        <f t="shared" ca="1" si="304"/>
        <v>4751306.5418000016</v>
      </c>
      <c r="BV218" s="10">
        <f t="shared" si="304"/>
        <v>0</v>
      </c>
      <c r="BW218" s="10">
        <f t="shared" si="304"/>
        <v>0</v>
      </c>
      <c r="BX218" s="10">
        <f t="shared" si="304"/>
        <v>0</v>
      </c>
      <c r="BY218" s="10">
        <f t="shared" si="304"/>
        <v>0</v>
      </c>
      <c r="BZ218" s="10">
        <f t="shared" si="304"/>
        <v>0</v>
      </c>
      <c r="CA218" s="10">
        <f t="shared" si="304"/>
        <v>0</v>
      </c>
      <c r="CB218" s="10">
        <f t="shared" si="304"/>
        <v>0</v>
      </c>
      <c r="CC218" s="10">
        <f t="shared" si="304"/>
        <v>0</v>
      </c>
      <c r="CD218" s="10">
        <f t="shared" si="304"/>
        <v>0</v>
      </c>
      <c r="CE218" s="10">
        <f t="shared" si="304"/>
        <v>0</v>
      </c>
      <c r="CF218" s="10">
        <f t="shared" si="304"/>
        <v>0</v>
      </c>
      <c r="CG218" s="10">
        <f t="shared" si="304"/>
        <v>0</v>
      </c>
      <c r="CH218" s="10">
        <f t="shared" si="304"/>
        <v>0</v>
      </c>
      <c r="CI218" s="10">
        <f t="shared" si="304"/>
        <v>0</v>
      </c>
      <c r="CJ218" s="10">
        <f t="shared" si="304"/>
        <v>0</v>
      </c>
      <c r="CK218" s="10">
        <f t="shared" si="304"/>
        <v>0</v>
      </c>
      <c r="CL218" s="10">
        <f t="shared" ref="CL218:CT218" si="305">IF(CL$5="",0,SUM(CL219:CL222))</f>
        <v>0</v>
      </c>
      <c r="CM218" s="10">
        <f t="shared" si="305"/>
        <v>0</v>
      </c>
      <c r="CN218" s="10">
        <f t="shared" si="305"/>
        <v>0</v>
      </c>
      <c r="CO218" s="10">
        <f t="shared" si="305"/>
        <v>0</v>
      </c>
      <c r="CP218" s="10">
        <f t="shared" si="305"/>
        <v>0</v>
      </c>
      <c r="CQ218" s="10">
        <f t="shared" si="305"/>
        <v>0</v>
      </c>
      <c r="CR218" s="10">
        <f t="shared" si="305"/>
        <v>0</v>
      </c>
      <c r="CS218" s="10">
        <f t="shared" si="305"/>
        <v>0</v>
      </c>
      <c r="CT218" s="10">
        <f t="shared" si="305"/>
        <v>0</v>
      </c>
    </row>
    <row r="219" spans="1:98" s="27" customFormat="1" ht="12" x14ac:dyDescent="0.25">
      <c r="A219" s="26">
        <f>ROW()</f>
        <v>219</v>
      </c>
      <c r="B219" s="133"/>
      <c r="C219" s="142"/>
      <c r="E219" s="24"/>
      <c r="F219" s="66" t="str">
        <f>$F$218</f>
        <v>Переменные расходы</v>
      </c>
      <c r="G219" s="27" t="str">
        <f>BP!$F$203</f>
        <v>Маркетинговые расходы</v>
      </c>
      <c r="M219" s="27" t="str">
        <f>Lists!$R$8</f>
        <v>руб.</v>
      </c>
      <c r="P219" s="30"/>
      <c r="R219" s="24"/>
      <c r="S219" s="30"/>
      <c r="V219" s="85"/>
      <c r="W219" s="29">
        <f ca="1">SUM(INDIRECT(ADDRESS(ROW(),SUMIFS($1:$1,$5:$5,1))):INDIRECT(ADDRESS(ROW(),SUMIFS($1:$1,$5:$5,MAX($5:$5)))))</f>
        <v>36190000</v>
      </c>
      <c r="Z219" s="30">
        <f ca="1">IF(Z$5="",0,SUMIFS(Potoki!Z:Z,Potoki!$F:$F,$F219,Potoki!$G:$G,IF($G219="","",$G219)))</f>
        <v>20000</v>
      </c>
      <c r="AA219" s="30">
        <f ca="1">IF(AA$5="",0,SUMIFS(Potoki!AA:AA,Potoki!$F:$F,$F219,Potoki!$G:$G,IF($G219="","",$G219)))</f>
        <v>130000</v>
      </c>
      <c r="AB219" s="30">
        <f ca="1">IF(AB$5="",0,SUMIFS(Potoki!AB:AB,Potoki!$F:$F,$F219,Potoki!$G:$G,IF($G219="","",$G219)))</f>
        <v>390000</v>
      </c>
      <c r="AC219" s="30">
        <f ca="1">IF(AC$5="",0,SUMIFS(Potoki!AC:AC,Potoki!$F:$F,$F219,Potoki!$G:$G,IF($G219="","",$G219)))</f>
        <v>550000</v>
      </c>
      <c r="AD219" s="30">
        <f ca="1">IF(AD$5="",0,SUMIFS(Potoki!AD:AD,Potoki!$F:$F,$F219,Potoki!$G:$G,IF($G219="","",$G219)))</f>
        <v>700000</v>
      </c>
      <c r="AE219" s="30">
        <f ca="1">IF(AE$5="",0,SUMIFS(Potoki!AE:AE,Potoki!$F:$F,$F219,Potoki!$G:$G,IF($G219="","",$G219)))</f>
        <v>800000</v>
      </c>
      <c r="AF219" s="30">
        <f ca="1">IF(AF$5="",0,SUMIFS(Potoki!AF:AF,Potoki!$F:$F,$F219,Potoki!$G:$G,IF($G219="","",$G219)))</f>
        <v>800000</v>
      </c>
      <c r="AG219" s="30">
        <f ca="1">IF(AG$5="",0,SUMIFS(Potoki!AG:AG,Potoki!$F:$F,$F219,Potoki!$G:$G,IF($G219="","",$G219)))</f>
        <v>800000</v>
      </c>
      <c r="AH219" s="30">
        <f ca="1">IF(AH$5="",0,SUMIFS(Potoki!AH:AH,Potoki!$F:$F,$F219,Potoki!$G:$G,IF($G219="","",$G219)))</f>
        <v>800000</v>
      </c>
      <c r="AI219" s="30">
        <f ca="1">IF(AI$5="",0,SUMIFS(Potoki!AI:AI,Potoki!$F:$F,$F219,Potoki!$G:$G,IF($G219="","",$G219)))</f>
        <v>800000</v>
      </c>
      <c r="AJ219" s="30">
        <f ca="1">IF(AJ$5="",0,SUMIFS(Potoki!AJ:AJ,Potoki!$F:$F,$F219,Potoki!$G:$G,IF($G219="","",$G219)))</f>
        <v>800000</v>
      </c>
      <c r="AK219" s="30">
        <f ca="1">IF(AK$5="",0,SUMIFS(Potoki!AK:AK,Potoki!$F:$F,$F219,Potoki!$G:$G,IF($G219="","",$G219)))</f>
        <v>800000</v>
      </c>
      <c r="AL219" s="30">
        <f ca="1">IF(AL$5="",0,SUMIFS(Potoki!AL:AL,Potoki!$F:$F,$F219,Potoki!$G:$G,IF($G219="","",$G219)))</f>
        <v>800000</v>
      </c>
      <c r="AM219" s="30">
        <f ca="1">IF(AM$5="",0,SUMIFS(Potoki!AM:AM,Potoki!$F:$F,$F219,Potoki!$G:$G,IF($G219="","",$G219)))</f>
        <v>800000</v>
      </c>
      <c r="AN219" s="30">
        <f ca="1">IF(AN$5="",0,SUMIFS(Potoki!AN:AN,Potoki!$F:$F,$F219,Potoki!$G:$G,IF($G219="","",$G219)))</f>
        <v>800000</v>
      </c>
      <c r="AO219" s="30">
        <f ca="1">IF(AO$5="",0,SUMIFS(Potoki!AO:AO,Potoki!$F:$F,$F219,Potoki!$G:$G,IF($G219="","",$G219)))</f>
        <v>800000</v>
      </c>
      <c r="AP219" s="30">
        <f ca="1">IF(AP$5="",0,SUMIFS(Potoki!AP:AP,Potoki!$F:$F,$F219,Potoki!$G:$G,IF($G219="","",$G219)))</f>
        <v>800000</v>
      </c>
      <c r="AQ219" s="30">
        <f ca="1">IF(AQ$5="",0,SUMIFS(Potoki!AQ:AQ,Potoki!$F:$F,$F219,Potoki!$G:$G,IF($G219="","",$G219)))</f>
        <v>800000</v>
      </c>
      <c r="AR219" s="30">
        <f ca="1">IF(AR$5="",0,SUMIFS(Potoki!AR:AR,Potoki!$F:$F,$F219,Potoki!$G:$G,IF($G219="","",$G219)))</f>
        <v>800000</v>
      </c>
      <c r="AS219" s="30">
        <f ca="1">IF(AS$5="",0,SUMIFS(Potoki!AS:AS,Potoki!$F:$F,$F219,Potoki!$G:$G,IF($G219="","",$G219)))</f>
        <v>800000</v>
      </c>
      <c r="AT219" s="30">
        <f ca="1">IF(AT$5="",0,SUMIFS(Potoki!AT:AT,Potoki!$F:$F,$F219,Potoki!$G:$G,IF($G219="","",$G219)))</f>
        <v>800000</v>
      </c>
      <c r="AU219" s="30">
        <f ca="1">IF(AU$5="",0,SUMIFS(Potoki!AU:AU,Potoki!$F:$F,$F219,Potoki!$G:$G,IF($G219="","",$G219)))</f>
        <v>800000</v>
      </c>
      <c r="AV219" s="30">
        <f ca="1">IF(AV$5="",0,SUMIFS(Potoki!AV:AV,Potoki!$F:$F,$F219,Potoki!$G:$G,IF($G219="","",$G219)))</f>
        <v>800000</v>
      </c>
      <c r="AW219" s="30">
        <f ca="1">IF(AW$5="",0,SUMIFS(Potoki!AW:AW,Potoki!$F:$F,$F219,Potoki!$G:$G,IF($G219="","",$G219)))</f>
        <v>800000</v>
      </c>
      <c r="AX219" s="30">
        <f ca="1">IF(AX$5="",0,SUMIFS(Potoki!AX:AX,Potoki!$F:$F,$F219,Potoki!$G:$G,IF($G219="","",$G219)))</f>
        <v>800000</v>
      </c>
      <c r="AY219" s="30">
        <f ca="1">IF(AY$5="",0,SUMIFS(Potoki!AY:AY,Potoki!$F:$F,$F219,Potoki!$G:$G,IF($G219="","",$G219)))</f>
        <v>800000</v>
      </c>
      <c r="AZ219" s="30">
        <f ca="1">IF(AZ$5="",0,SUMIFS(Potoki!AZ:AZ,Potoki!$F:$F,$F219,Potoki!$G:$G,IF($G219="","",$G219)))</f>
        <v>800000</v>
      </c>
      <c r="BA219" s="30">
        <f ca="1">IF(BA$5="",0,SUMIFS(Potoki!BA:BA,Potoki!$F:$F,$F219,Potoki!$G:$G,IF($G219="","",$G219)))</f>
        <v>800000</v>
      </c>
      <c r="BB219" s="30">
        <f ca="1">IF(BB$5="",0,SUMIFS(Potoki!BB:BB,Potoki!$F:$F,$F219,Potoki!$G:$G,IF($G219="","",$G219)))</f>
        <v>800000</v>
      </c>
      <c r="BC219" s="30">
        <f ca="1">IF(BC$5="",0,SUMIFS(Potoki!BC:BC,Potoki!$F:$F,$F219,Potoki!$G:$G,IF($G219="","",$G219)))</f>
        <v>800000</v>
      </c>
      <c r="BD219" s="30">
        <f ca="1">IF(BD$5="",0,SUMIFS(Potoki!BD:BD,Potoki!$F:$F,$F219,Potoki!$G:$G,IF($G219="","",$G219)))</f>
        <v>800000</v>
      </c>
      <c r="BE219" s="30">
        <f ca="1">IF(BE$5="",0,SUMIFS(Potoki!BE:BE,Potoki!$F:$F,$F219,Potoki!$G:$G,IF($G219="","",$G219)))</f>
        <v>800000</v>
      </c>
      <c r="BF219" s="30">
        <f ca="1">IF(BF$5="",0,SUMIFS(Potoki!BF:BF,Potoki!$F:$F,$F219,Potoki!$G:$G,IF($G219="","",$G219)))</f>
        <v>800000</v>
      </c>
      <c r="BG219" s="30">
        <f ca="1">IF(BG$5="",0,SUMIFS(Potoki!BG:BG,Potoki!$F:$F,$F219,Potoki!$G:$G,IF($G219="","",$G219)))</f>
        <v>800000</v>
      </c>
      <c r="BH219" s="30">
        <f ca="1">IF(BH$5="",0,SUMIFS(Potoki!BH:BH,Potoki!$F:$F,$F219,Potoki!$G:$G,IF($G219="","",$G219)))</f>
        <v>800000</v>
      </c>
      <c r="BI219" s="30">
        <f ca="1">IF(BI$5="",0,SUMIFS(Potoki!BI:BI,Potoki!$F:$F,$F219,Potoki!$G:$G,IF($G219="","",$G219)))</f>
        <v>800000</v>
      </c>
      <c r="BJ219" s="30">
        <f ca="1">IF(BJ$5="",0,SUMIFS(Potoki!BJ:BJ,Potoki!$F:$F,$F219,Potoki!$G:$G,IF($G219="","",$G219)))</f>
        <v>800000</v>
      </c>
      <c r="BK219" s="30">
        <f ca="1">IF(BK$5="",0,SUMIFS(Potoki!BK:BK,Potoki!$F:$F,$F219,Potoki!$G:$G,IF($G219="","",$G219)))</f>
        <v>800000</v>
      </c>
      <c r="BL219" s="30">
        <f ca="1">IF(BL$5="",0,SUMIFS(Potoki!BL:BL,Potoki!$F:$F,$F219,Potoki!$G:$G,IF($G219="","",$G219)))</f>
        <v>800000</v>
      </c>
      <c r="BM219" s="30">
        <f ca="1">IF(BM$5="",0,SUMIFS(Potoki!BM:BM,Potoki!$F:$F,$F219,Potoki!$G:$G,IF($G219="","",$G219)))</f>
        <v>800000</v>
      </c>
      <c r="BN219" s="30">
        <f ca="1">IF(BN$5="",0,SUMIFS(Potoki!BN:BN,Potoki!$F:$F,$F219,Potoki!$G:$G,IF($G219="","",$G219)))</f>
        <v>800000</v>
      </c>
      <c r="BO219" s="30">
        <f ca="1">IF(BO$5="",0,SUMIFS(Potoki!BO:BO,Potoki!$F:$F,$F219,Potoki!$G:$G,IF($G219="","",$G219)))</f>
        <v>800000</v>
      </c>
      <c r="BP219" s="30">
        <f ca="1">IF(BP$5="",0,SUMIFS(Potoki!BP:BP,Potoki!$F:$F,$F219,Potoki!$G:$G,IF($G219="","",$G219)))</f>
        <v>800000</v>
      </c>
      <c r="BQ219" s="30">
        <f ca="1">IF(BQ$5="",0,SUMIFS(Potoki!BQ:BQ,Potoki!$F:$F,$F219,Potoki!$G:$G,IF($G219="","",$G219)))</f>
        <v>800000</v>
      </c>
      <c r="BR219" s="30">
        <f ca="1">IF(BR$5="",0,SUMIFS(Potoki!BR:BR,Potoki!$F:$F,$F219,Potoki!$G:$G,IF($G219="","",$G219)))</f>
        <v>800000</v>
      </c>
      <c r="BS219" s="30">
        <f ca="1">IF(BS$5="",0,SUMIFS(Potoki!BS:BS,Potoki!$F:$F,$F219,Potoki!$G:$G,IF($G219="","",$G219)))</f>
        <v>800000</v>
      </c>
      <c r="BT219" s="30">
        <f ca="1">IF(BT$5="",0,SUMIFS(Potoki!BT:BT,Potoki!$F:$F,$F219,Potoki!$G:$G,IF($G219="","",$G219)))</f>
        <v>800000</v>
      </c>
      <c r="BU219" s="30">
        <f ca="1">IF(BU$5="",0,SUMIFS(Potoki!BU:BU,Potoki!$F:$F,$F219,Potoki!$G:$G,IF($G219="","",$G219)))</f>
        <v>800000</v>
      </c>
      <c r="BV219" s="30">
        <f>IF(BV$5="",0,SUMIFS(Potoki!BV:BV,Potoki!$F:$F,$F219,Potoki!$G:$G,IF($G219="","",$G219)))</f>
        <v>0</v>
      </c>
      <c r="BW219" s="30">
        <f>IF(BW$5="",0,SUMIFS(Potoki!BW:BW,Potoki!$F:$F,$F219,Potoki!$G:$G,IF($G219="","",$G219)))</f>
        <v>0</v>
      </c>
      <c r="BX219" s="30">
        <f>IF(BX$5="",0,SUMIFS(Potoki!BX:BX,Potoki!$F:$F,$F219,Potoki!$G:$G,IF($G219="","",$G219)))</f>
        <v>0</v>
      </c>
      <c r="BY219" s="30">
        <f>IF(BY$5="",0,SUMIFS(Potoki!BY:BY,Potoki!$F:$F,$F219,Potoki!$G:$G,IF($G219="","",$G219)))</f>
        <v>0</v>
      </c>
      <c r="BZ219" s="30">
        <f>IF(BZ$5="",0,SUMIFS(Potoki!BZ:BZ,Potoki!$F:$F,$F219,Potoki!$G:$G,IF($G219="","",$G219)))</f>
        <v>0</v>
      </c>
      <c r="CA219" s="30">
        <f>IF(CA$5="",0,SUMIFS(Potoki!CA:CA,Potoki!$F:$F,$F219,Potoki!$G:$G,IF($G219="","",$G219)))</f>
        <v>0</v>
      </c>
      <c r="CB219" s="30">
        <f>IF(CB$5="",0,SUMIFS(Potoki!CB:CB,Potoki!$F:$F,$F219,Potoki!$G:$G,IF($G219="","",$G219)))</f>
        <v>0</v>
      </c>
      <c r="CC219" s="30">
        <f>IF(CC$5="",0,SUMIFS(Potoki!CC:CC,Potoki!$F:$F,$F219,Potoki!$G:$G,IF($G219="","",$G219)))</f>
        <v>0</v>
      </c>
      <c r="CD219" s="30">
        <f>IF(CD$5="",0,SUMIFS(Potoki!CD:CD,Potoki!$F:$F,$F219,Potoki!$G:$G,IF($G219="","",$G219)))</f>
        <v>0</v>
      </c>
      <c r="CE219" s="30">
        <f>IF(CE$5="",0,SUMIFS(Potoki!CE:CE,Potoki!$F:$F,$F219,Potoki!$G:$G,IF($G219="","",$G219)))</f>
        <v>0</v>
      </c>
      <c r="CF219" s="30">
        <f>IF(CF$5="",0,SUMIFS(Potoki!CF:CF,Potoki!$F:$F,$F219,Potoki!$G:$G,IF($G219="","",$G219)))</f>
        <v>0</v>
      </c>
      <c r="CG219" s="30">
        <f>IF(CG$5="",0,SUMIFS(Potoki!CG:CG,Potoki!$F:$F,$F219,Potoki!$G:$G,IF($G219="","",$G219)))</f>
        <v>0</v>
      </c>
      <c r="CH219" s="30">
        <f>IF(CH$5="",0,SUMIFS(Potoki!CH:CH,Potoki!$F:$F,$F219,Potoki!$G:$G,IF($G219="","",$G219)))</f>
        <v>0</v>
      </c>
      <c r="CI219" s="30">
        <f>IF(CI$5="",0,SUMIFS(Potoki!CI:CI,Potoki!$F:$F,$F219,Potoki!$G:$G,IF($G219="","",$G219)))</f>
        <v>0</v>
      </c>
      <c r="CJ219" s="30">
        <f>IF(CJ$5="",0,SUMIFS(Potoki!CJ:CJ,Potoki!$F:$F,$F219,Potoki!$G:$G,IF($G219="","",$G219)))</f>
        <v>0</v>
      </c>
      <c r="CK219" s="30">
        <f>IF(CK$5="",0,SUMIFS(Potoki!CK:CK,Potoki!$F:$F,$F219,Potoki!$G:$G,IF($G219="","",$G219)))</f>
        <v>0</v>
      </c>
      <c r="CL219" s="30">
        <f>IF(CL$5="",0,SUMIFS(Potoki!CL:CL,Potoki!$F:$F,$F219,Potoki!$G:$G,IF($G219="","",$G219)))</f>
        <v>0</v>
      </c>
      <c r="CM219" s="30">
        <f>IF(CM$5="",0,SUMIFS(Potoki!CM:CM,Potoki!$F:$F,$F219,Potoki!$G:$G,IF($G219="","",$G219)))</f>
        <v>0</v>
      </c>
      <c r="CN219" s="30">
        <f>IF(CN$5="",0,SUMIFS(Potoki!CN:CN,Potoki!$F:$F,$F219,Potoki!$G:$G,IF($G219="","",$G219)))</f>
        <v>0</v>
      </c>
      <c r="CO219" s="30">
        <f>IF(CO$5="",0,SUMIFS(Potoki!CO:CO,Potoki!$F:$F,$F219,Potoki!$G:$G,IF($G219="","",$G219)))</f>
        <v>0</v>
      </c>
      <c r="CP219" s="30">
        <f>IF(CP$5="",0,SUMIFS(Potoki!CP:CP,Potoki!$F:$F,$F219,Potoki!$G:$G,IF($G219="","",$G219)))</f>
        <v>0</v>
      </c>
      <c r="CQ219" s="30">
        <f>IF(CQ$5="",0,SUMIFS(Potoki!CQ:CQ,Potoki!$F:$F,$F219,Potoki!$G:$G,IF($G219="","",$G219)))</f>
        <v>0</v>
      </c>
      <c r="CR219" s="30">
        <f>IF(CR$5="",0,SUMIFS(Potoki!CR:CR,Potoki!$F:$F,$F219,Potoki!$G:$G,IF($G219="","",$G219)))</f>
        <v>0</v>
      </c>
      <c r="CS219" s="30">
        <f>IF(CS$5="",0,SUMIFS(Potoki!CS:CS,Potoki!$F:$F,$F219,Potoki!$G:$G,IF($G219="","",$G219)))</f>
        <v>0</v>
      </c>
      <c r="CT219" s="30">
        <f>IF(CT$5="",0,SUMIFS(Potoki!CT:CT,Potoki!$F:$F,$F219,Potoki!$G:$G,IF($G219="","",$G219)))</f>
        <v>0</v>
      </c>
    </row>
    <row r="220" spans="1:98" s="27" customFormat="1" ht="12" x14ac:dyDescent="0.25">
      <c r="A220" s="26">
        <f>ROW()</f>
        <v>220</v>
      </c>
      <c r="B220" s="133"/>
      <c r="C220" s="142"/>
      <c r="E220" s="24"/>
      <c r="F220" s="66" t="str">
        <f t="shared" ref="F220:F221" si="306">$F$218</f>
        <v>Переменные расходы</v>
      </c>
      <c r="G220" s="27" t="s">
        <v>123</v>
      </c>
      <c r="H220" s="67"/>
      <c r="I220" s="67"/>
      <c r="J220" s="67"/>
      <c r="K220" s="67"/>
      <c r="L220" s="67"/>
      <c r="M220" s="27" t="str">
        <f>Lists!$R$8</f>
        <v>руб.</v>
      </c>
      <c r="P220" s="30"/>
      <c r="R220" s="44" t="s">
        <v>24</v>
      </c>
      <c r="S220" s="122">
        <v>0.08</v>
      </c>
      <c r="V220" s="85"/>
      <c r="W220" s="29">
        <f ca="1">SUM(INDIRECT(ADDRESS(ROW(),SUMIFS($1:$1,$5:$5,1))):INDIRECT(ADDRESS(ROW(),SUMIFS($1:$1,$5:$5,MAX($5:$5)))))</f>
        <v>70904399.605831981</v>
      </c>
      <c r="Z220" s="30">
        <f ca="1">Z$202*$S220</f>
        <v>0</v>
      </c>
      <c r="AA220" s="30">
        <f t="shared" ref="AA220:CL221" ca="1" si="307">AA$202*$S220</f>
        <v>0</v>
      </c>
      <c r="AB220" s="30">
        <f t="shared" ca="1" si="307"/>
        <v>0</v>
      </c>
      <c r="AC220" s="30">
        <f t="shared" ca="1" si="307"/>
        <v>0</v>
      </c>
      <c r="AD220" s="30">
        <f t="shared" ca="1" si="307"/>
        <v>0</v>
      </c>
      <c r="AE220" s="30">
        <f t="shared" ca="1" si="307"/>
        <v>0</v>
      </c>
      <c r="AF220" s="30">
        <f t="shared" ca="1" si="307"/>
        <v>0</v>
      </c>
      <c r="AG220" s="30">
        <f t="shared" ca="1" si="307"/>
        <v>0</v>
      </c>
      <c r="AH220" s="30">
        <f t="shared" ca="1" si="307"/>
        <v>503.37600000000009</v>
      </c>
      <c r="AI220" s="30">
        <f t="shared" ca="1" si="307"/>
        <v>4362.5920000000006</v>
      </c>
      <c r="AJ220" s="30">
        <f t="shared" ca="1" si="307"/>
        <v>13859.619200000001</v>
      </c>
      <c r="AK220" s="30">
        <f t="shared" ca="1" si="307"/>
        <v>25818.994000000006</v>
      </c>
      <c r="AL220" s="30">
        <f t="shared" ca="1" si="307"/>
        <v>38604.744400000003</v>
      </c>
      <c r="AM220" s="30">
        <f t="shared" ca="1" si="307"/>
        <v>51357.775360000007</v>
      </c>
      <c r="AN220" s="30">
        <f t="shared" ca="1" si="307"/>
        <v>70296.038920000006</v>
      </c>
      <c r="AO220" s="30">
        <f t="shared" ca="1" si="307"/>
        <v>109971.50602000002</v>
      </c>
      <c r="AP220" s="30">
        <f t="shared" ca="1" si="307"/>
        <v>177367.26022</v>
      </c>
      <c r="AQ220" s="30">
        <f t="shared" ca="1" si="307"/>
        <v>275402.58868400002</v>
      </c>
      <c r="AR220" s="30">
        <f t="shared" ca="1" si="307"/>
        <v>401385.01708399999</v>
      </c>
      <c r="AS220" s="30">
        <f t="shared" ca="1" si="307"/>
        <v>546999.99039200007</v>
      </c>
      <c r="AT220" s="30">
        <f t="shared" ca="1" si="307"/>
        <v>705007.72426200006</v>
      </c>
      <c r="AU220" s="30">
        <f t="shared" ca="1" si="307"/>
        <v>870063.18356000003</v>
      </c>
      <c r="AV220" s="30">
        <f t="shared" ca="1" si="307"/>
        <v>1038896.605582</v>
      </c>
      <c r="AW220" s="30">
        <f t="shared" ca="1" si="307"/>
        <v>1209557.408328</v>
      </c>
      <c r="AX220" s="30">
        <f t="shared" ca="1" si="307"/>
        <v>1380934.1375900002</v>
      </c>
      <c r="AY220" s="30">
        <f t="shared" ca="1" si="307"/>
        <v>1552595.2113699999</v>
      </c>
      <c r="AZ220" s="30">
        <f t="shared" ca="1" si="307"/>
        <v>1724358.6382700002</v>
      </c>
      <c r="BA220" s="30">
        <f t="shared" ca="1" si="307"/>
        <v>1896147.6534500001</v>
      </c>
      <c r="BB220" s="30">
        <f t="shared" ca="1" si="307"/>
        <v>2067942.6462200002</v>
      </c>
      <c r="BC220" s="30">
        <f t="shared" ca="1" si="307"/>
        <v>2239738.5828200006</v>
      </c>
      <c r="BD220" s="30">
        <f t="shared" ca="1" si="307"/>
        <v>2411534.5194200003</v>
      </c>
      <c r="BE220" s="30">
        <f t="shared" ca="1" si="307"/>
        <v>2582072.01602</v>
      </c>
      <c r="BF220" s="30">
        <f t="shared" ca="1" si="307"/>
        <v>2742961.4726199997</v>
      </c>
      <c r="BG220" s="30">
        <f t="shared" ca="1" si="307"/>
        <v>2880108.3612200003</v>
      </c>
      <c r="BH220" s="30">
        <f t="shared" ca="1" si="307"/>
        <v>2987356.8128200001</v>
      </c>
      <c r="BI220" s="30">
        <f t="shared" ca="1" si="307"/>
        <v>3062640.8884200002</v>
      </c>
      <c r="BJ220" s="30">
        <f t="shared" ca="1" si="307"/>
        <v>3109188.4866200006</v>
      </c>
      <c r="BK220" s="30">
        <f t="shared" ca="1" si="307"/>
        <v>3135656.625920001</v>
      </c>
      <c r="BL220" s="30">
        <f t="shared" ca="1" si="307"/>
        <v>3149558.71747</v>
      </c>
      <c r="BM220" s="30">
        <f t="shared" ca="1" si="307"/>
        <v>3156340.1360200001</v>
      </c>
      <c r="BN220" s="30">
        <f t="shared" ca="1" si="307"/>
        <v>3159312.8859100002</v>
      </c>
      <c r="BO220" s="30">
        <f t="shared" ca="1" si="307"/>
        <v>3160450.4107999997</v>
      </c>
      <c r="BP220" s="30">
        <f t="shared" ca="1" si="307"/>
        <v>3160869.9956700006</v>
      </c>
      <c r="BQ220" s="30">
        <f t="shared" ca="1" si="307"/>
        <v>3161004.8584900009</v>
      </c>
      <c r="BR220" s="30">
        <f t="shared" ca="1" si="307"/>
        <v>3161037.3681900008</v>
      </c>
      <c r="BS220" s="30">
        <f t="shared" ca="1" si="307"/>
        <v>3161044.2896100008</v>
      </c>
      <c r="BT220" s="30">
        <f t="shared" ca="1" si="307"/>
        <v>3161045.233440001</v>
      </c>
      <c r="BU220" s="30">
        <f t="shared" ca="1" si="307"/>
        <v>3161045.233440001</v>
      </c>
      <c r="BV220" s="30">
        <f t="shared" si="307"/>
        <v>0</v>
      </c>
      <c r="BW220" s="30">
        <f t="shared" si="307"/>
        <v>0</v>
      </c>
      <c r="BX220" s="30">
        <f t="shared" si="307"/>
        <v>0</v>
      </c>
      <c r="BY220" s="30">
        <f t="shared" si="307"/>
        <v>0</v>
      </c>
      <c r="BZ220" s="30">
        <f t="shared" si="307"/>
        <v>0</v>
      </c>
      <c r="CA220" s="30">
        <f t="shared" si="307"/>
        <v>0</v>
      </c>
      <c r="CB220" s="30">
        <f t="shared" si="307"/>
        <v>0</v>
      </c>
      <c r="CC220" s="30">
        <f t="shared" si="307"/>
        <v>0</v>
      </c>
      <c r="CD220" s="30">
        <f t="shared" si="307"/>
        <v>0</v>
      </c>
      <c r="CE220" s="30">
        <f t="shared" si="307"/>
        <v>0</v>
      </c>
      <c r="CF220" s="30">
        <f t="shared" si="307"/>
        <v>0</v>
      </c>
      <c r="CG220" s="30">
        <f t="shared" si="307"/>
        <v>0</v>
      </c>
      <c r="CH220" s="30">
        <f t="shared" si="307"/>
        <v>0</v>
      </c>
      <c r="CI220" s="30">
        <f t="shared" si="307"/>
        <v>0</v>
      </c>
      <c r="CJ220" s="30">
        <f t="shared" si="307"/>
        <v>0</v>
      </c>
      <c r="CK220" s="30">
        <f t="shared" si="307"/>
        <v>0</v>
      </c>
      <c r="CL220" s="30">
        <f t="shared" si="307"/>
        <v>0</v>
      </c>
      <c r="CM220" s="30">
        <f t="shared" ref="CM220:CT221" si="308">CM$202*$S220</f>
        <v>0</v>
      </c>
      <c r="CN220" s="30">
        <f t="shared" si="308"/>
        <v>0</v>
      </c>
      <c r="CO220" s="30">
        <f t="shared" si="308"/>
        <v>0</v>
      </c>
      <c r="CP220" s="30">
        <f t="shared" si="308"/>
        <v>0</v>
      </c>
      <c r="CQ220" s="30">
        <f t="shared" si="308"/>
        <v>0</v>
      </c>
      <c r="CR220" s="30">
        <f t="shared" si="308"/>
        <v>0</v>
      </c>
      <c r="CS220" s="30">
        <f t="shared" si="308"/>
        <v>0</v>
      </c>
      <c r="CT220" s="30">
        <f t="shared" si="308"/>
        <v>0</v>
      </c>
    </row>
    <row r="221" spans="1:98" s="27" customFormat="1" ht="12" x14ac:dyDescent="0.25">
      <c r="A221" s="26">
        <f>ROW()</f>
        <v>221</v>
      </c>
      <c r="B221" s="133"/>
      <c r="C221" s="142"/>
      <c r="E221" s="24"/>
      <c r="F221" s="66" t="str">
        <f t="shared" si="306"/>
        <v>Переменные расходы</v>
      </c>
      <c r="G221" s="27" t="s">
        <v>124</v>
      </c>
      <c r="M221" s="27" t="str">
        <f>Lists!$R$8</f>
        <v>руб.</v>
      </c>
      <c r="P221" s="30"/>
      <c r="R221" s="44" t="s">
        <v>24</v>
      </c>
      <c r="S221" s="122">
        <v>0.02</v>
      </c>
      <c r="V221" s="85"/>
      <c r="W221" s="29">
        <f ca="1">SUM(INDIRECT(ADDRESS(ROW(),SUMIFS($1:$1,$5:$5,1))):INDIRECT(ADDRESS(ROW(),SUMIFS($1:$1,$5:$5,MAX($5:$5)))))</f>
        <v>17726099.901457995</v>
      </c>
      <c r="Z221" s="30">
        <f ca="1">Z$202*$S221</f>
        <v>0</v>
      </c>
      <c r="AA221" s="30">
        <f t="shared" ca="1" si="307"/>
        <v>0</v>
      </c>
      <c r="AB221" s="30">
        <f t="shared" ca="1" si="307"/>
        <v>0</v>
      </c>
      <c r="AC221" s="30">
        <f t="shared" ca="1" si="307"/>
        <v>0</v>
      </c>
      <c r="AD221" s="30">
        <f t="shared" ca="1" si="307"/>
        <v>0</v>
      </c>
      <c r="AE221" s="30">
        <f t="shared" ca="1" si="307"/>
        <v>0</v>
      </c>
      <c r="AF221" s="30">
        <f t="shared" ca="1" si="307"/>
        <v>0</v>
      </c>
      <c r="AG221" s="30">
        <f t="shared" ca="1" si="307"/>
        <v>0</v>
      </c>
      <c r="AH221" s="30">
        <f t="shared" ca="1" si="307"/>
        <v>125.84400000000002</v>
      </c>
      <c r="AI221" s="30">
        <f t="shared" ca="1" si="307"/>
        <v>1090.6480000000001</v>
      </c>
      <c r="AJ221" s="30">
        <f t="shared" ca="1" si="307"/>
        <v>3464.9048000000003</v>
      </c>
      <c r="AK221" s="30">
        <f t="shared" ca="1" si="307"/>
        <v>6454.7485000000015</v>
      </c>
      <c r="AL221" s="30">
        <f t="shared" ca="1" si="307"/>
        <v>9651.1861000000008</v>
      </c>
      <c r="AM221" s="30">
        <f t="shared" ca="1" si="307"/>
        <v>12839.443840000002</v>
      </c>
      <c r="AN221" s="30">
        <f t="shared" ca="1" si="307"/>
        <v>17574.009730000002</v>
      </c>
      <c r="AO221" s="30">
        <f t="shared" ca="1" si="307"/>
        <v>27492.876505000004</v>
      </c>
      <c r="AP221" s="30">
        <f t="shared" ca="1" si="307"/>
        <v>44341.815054999999</v>
      </c>
      <c r="AQ221" s="30">
        <f t="shared" ca="1" si="307"/>
        <v>68850.647171000004</v>
      </c>
      <c r="AR221" s="30">
        <f t="shared" ca="1" si="307"/>
        <v>100346.254271</v>
      </c>
      <c r="AS221" s="30">
        <f t="shared" ca="1" si="307"/>
        <v>136749.99759800002</v>
      </c>
      <c r="AT221" s="30">
        <f t="shared" ca="1" si="307"/>
        <v>176251.93106550002</v>
      </c>
      <c r="AU221" s="30">
        <f t="shared" ca="1" si="307"/>
        <v>217515.79589000001</v>
      </c>
      <c r="AV221" s="30">
        <f t="shared" ca="1" si="307"/>
        <v>259724.1513955</v>
      </c>
      <c r="AW221" s="30">
        <f t="shared" ca="1" si="307"/>
        <v>302389.352082</v>
      </c>
      <c r="AX221" s="30">
        <f t="shared" ca="1" si="307"/>
        <v>345233.53439750004</v>
      </c>
      <c r="AY221" s="30">
        <f t="shared" ca="1" si="307"/>
        <v>388148.80284249998</v>
      </c>
      <c r="AZ221" s="30">
        <f t="shared" ca="1" si="307"/>
        <v>431089.65956750006</v>
      </c>
      <c r="BA221" s="30">
        <f t="shared" ca="1" si="307"/>
        <v>474036.91336250002</v>
      </c>
      <c r="BB221" s="30">
        <f t="shared" ca="1" si="307"/>
        <v>516985.66155500006</v>
      </c>
      <c r="BC221" s="30">
        <f t="shared" ca="1" si="307"/>
        <v>559934.64570500015</v>
      </c>
      <c r="BD221" s="30">
        <f t="shared" ca="1" si="307"/>
        <v>602883.62985500006</v>
      </c>
      <c r="BE221" s="30">
        <f t="shared" ca="1" si="307"/>
        <v>645518.004005</v>
      </c>
      <c r="BF221" s="30">
        <f t="shared" ca="1" si="307"/>
        <v>685740.36815499992</v>
      </c>
      <c r="BG221" s="30">
        <f t="shared" ca="1" si="307"/>
        <v>720027.09030500008</v>
      </c>
      <c r="BH221" s="30">
        <f t="shared" ca="1" si="307"/>
        <v>746839.20320500003</v>
      </c>
      <c r="BI221" s="30">
        <f t="shared" ca="1" si="307"/>
        <v>765660.22210500005</v>
      </c>
      <c r="BJ221" s="30">
        <f t="shared" ca="1" si="307"/>
        <v>777297.12165500014</v>
      </c>
      <c r="BK221" s="30">
        <f t="shared" ca="1" si="307"/>
        <v>783914.15648000024</v>
      </c>
      <c r="BL221" s="30">
        <f t="shared" ca="1" si="307"/>
        <v>787389.67936750001</v>
      </c>
      <c r="BM221" s="30">
        <f t="shared" ca="1" si="307"/>
        <v>789085.03400500002</v>
      </c>
      <c r="BN221" s="30">
        <f t="shared" ca="1" si="307"/>
        <v>789828.22147750005</v>
      </c>
      <c r="BO221" s="30">
        <f t="shared" ca="1" si="307"/>
        <v>790112.60269999993</v>
      </c>
      <c r="BP221" s="30">
        <f t="shared" ca="1" si="307"/>
        <v>790217.49891750014</v>
      </c>
      <c r="BQ221" s="30">
        <f t="shared" ca="1" si="307"/>
        <v>790251.21462250024</v>
      </c>
      <c r="BR221" s="30">
        <f t="shared" ca="1" si="307"/>
        <v>790259.34204750019</v>
      </c>
      <c r="BS221" s="30">
        <f t="shared" ca="1" si="307"/>
        <v>790261.0724025002</v>
      </c>
      <c r="BT221" s="30">
        <f t="shared" ca="1" si="307"/>
        <v>790261.30836000026</v>
      </c>
      <c r="BU221" s="30">
        <f t="shared" ca="1" si="307"/>
        <v>790261.30836000026</v>
      </c>
      <c r="BV221" s="30">
        <f t="shared" si="307"/>
        <v>0</v>
      </c>
      <c r="BW221" s="30">
        <f t="shared" si="307"/>
        <v>0</v>
      </c>
      <c r="BX221" s="30">
        <f t="shared" si="307"/>
        <v>0</v>
      </c>
      <c r="BY221" s="30">
        <f t="shared" si="307"/>
        <v>0</v>
      </c>
      <c r="BZ221" s="30">
        <f t="shared" si="307"/>
        <v>0</v>
      </c>
      <c r="CA221" s="30">
        <f t="shared" si="307"/>
        <v>0</v>
      </c>
      <c r="CB221" s="30">
        <f t="shared" si="307"/>
        <v>0</v>
      </c>
      <c r="CC221" s="30">
        <f t="shared" si="307"/>
        <v>0</v>
      </c>
      <c r="CD221" s="30">
        <f t="shared" si="307"/>
        <v>0</v>
      </c>
      <c r="CE221" s="30">
        <f t="shared" si="307"/>
        <v>0</v>
      </c>
      <c r="CF221" s="30">
        <f t="shared" si="307"/>
        <v>0</v>
      </c>
      <c r="CG221" s="30">
        <f t="shared" si="307"/>
        <v>0</v>
      </c>
      <c r="CH221" s="30">
        <f t="shared" si="307"/>
        <v>0</v>
      </c>
      <c r="CI221" s="30">
        <f t="shared" si="307"/>
        <v>0</v>
      </c>
      <c r="CJ221" s="30">
        <f t="shared" si="307"/>
        <v>0</v>
      </c>
      <c r="CK221" s="30">
        <f t="shared" si="307"/>
        <v>0</v>
      </c>
      <c r="CL221" s="30">
        <f t="shared" si="307"/>
        <v>0</v>
      </c>
      <c r="CM221" s="30">
        <f t="shared" si="308"/>
        <v>0</v>
      </c>
      <c r="CN221" s="30">
        <f t="shared" si="308"/>
        <v>0</v>
      </c>
      <c r="CO221" s="30">
        <f t="shared" si="308"/>
        <v>0</v>
      </c>
      <c r="CP221" s="30">
        <f t="shared" si="308"/>
        <v>0</v>
      </c>
      <c r="CQ221" s="30">
        <f t="shared" si="308"/>
        <v>0</v>
      </c>
      <c r="CR221" s="30">
        <f t="shared" si="308"/>
        <v>0</v>
      </c>
      <c r="CS221" s="30">
        <f t="shared" si="308"/>
        <v>0</v>
      </c>
      <c r="CT221" s="30">
        <f t="shared" si="308"/>
        <v>0</v>
      </c>
    </row>
    <row r="222" spans="1:98" s="2" customFormat="1" ht="12" x14ac:dyDescent="0.25">
      <c r="A222" s="11">
        <f>ROW()</f>
        <v>222</v>
      </c>
      <c r="B222" s="134"/>
      <c r="C222" s="142"/>
      <c r="E222" s="23" t="str">
        <f>Lists!$N$9</f>
        <v>пустая строка</v>
      </c>
      <c r="P222" s="3"/>
      <c r="R222" s="23"/>
      <c r="S222" s="3"/>
      <c r="V222" s="74"/>
      <c r="W222" s="5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</row>
    <row r="223" spans="1:98" s="13" customFormat="1" x14ac:dyDescent="0.3">
      <c r="A223" s="12">
        <f>ROW()</f>
        <v>223</v>
      </c>
      <c r="B223" s="131"/>
      <c r="C223" s="142"/>
      <c r="E223" s="92"/>
      <c r="F223" s="13" t="s">
        <v>125</v>
      </c>
      <c r="M223" s="4" t="str">
        <f>Lists!$R$8</f>
        <v>руб.</v>
      </c>
      <c r="P223" s="10"/>
      <c r="R223" s="92"/>
      <c r="S223" s="10"/>
      <c r="V223" s="80">
        <f ca="1">W223-(W216-W218)</f>
        <v>0</v>
      </c>
      <c r="W223" s="10">
        <f ca="1">SUM(INDIRECT(ADDRESS(ROW(),SUMIFS($1:$1,$5:$5,1))):INDIRECT(ADDRESS(ROW(),SUMIFS($1:$1,$5:$5,MAX($5:$5)))))</f>
        <v>395294605.54561007</v>
      </c>
      <c r="Z223" s="10">
        <f ca="1">Z216-Z218</f>
        <v>-20000</v>
      </c>
      <c r="AA223" s="10">
        <f t="shared" ref="AA223:CL223" ca="1" si="309">AA216-AA218</f>
        <v>-130000</v>
      </c>
      <c r="AB223" s="10">
        <f t="shared" ca="1" si="309"/>
        <v>-390000</v>
      </c>
      <c r="AC223" s="10">
        <f t="shared" ca="1" si="309"/>
        <v>-550000</v>
      </c>
      <c r="AD223" s="10">
        <f t="shared" ca="1" si="309"/>
        <v>-700000</v>
      </c>
      <c r="AE223" s="10">
        <f t="shared" ca="1" si="309"/>
        <v>-800000</v>
      </c>
      <c r="AF223" s="10">
        <f t="shared" ca="1" si="309"/>
        <v>-800000</v>
      </c>
      <c r="AG223" s="10">
        <f t="shared" ca="1" si="309"/>
        <v>-800000</v>
      </c>
      <c r="AH223" s="10">
        <f t="shared" ca="1" si="309"/>
        <v>-796434.42</v>
      </c>
      <c r="AI223" s="10">
        <f t="shared" ca="1" si="309"/>
        <v>-769797.44</v>
      </c>
      <c r="AJ223" s="10">
        <f t="shared" ca="1" si="309"/>
        <v>-706372.06400000001</v>
      </c>
      <c r="AK223" s="10">
        <f t="shared" ca="1" si="309"/>
        <v>-630189.25249999994</v>
      </c>
      <c r="AL223" s="10">
        <f t="shared" ca="1" si="309"/>
        <v>-551421.39549999998</v>
      </c>
      <c r="AM223" s="10">
        <f t="shared" ca="1" si="309"/>
        <v>-474484.56869999995</v>
      </c>
      <c r="AN223" s="10">
        <f t="shared" ca="1" si="309"/>
        <v>-354186.61865000008</v>
      </c>
      <c r="AO223" s="10">
        <f t="shared" ca="1" si="309"/>
        <v>-93682.984274999821</v>
      </c>
      <c r="AP223" s="10">
        <f t="shared" ca="1" si="309"/>
        <v>344985.60397499998</v>
      </c>
      <c r="AQ223" s="10">
        <f t="shared" ca="1" si="309"/>
        <v>973818.21419500001</v>
      </c>
      <c r="AR223" s="10">
        <f t="shared" ca="1" si="309"/>
        <v>1768677.7574449996</v>
      </c>
      <c r="AS223" s="10">
        <f t="shared" ca="1" si="309"/>
        <v>2673293.6659100018</v>
      </c>
      <c r="AT223" s="10">
        <f t="shared" ca="1" si="309"/>
        <v>3643276.8019475006</v>
      </c>
      <c r="AU223" s="10">
        <f t="shared" ca="1" si="309"/>
        <v>4648338.9005500004</v>
      </c>
      <c r="AV223" s="10">
        <f t="shared" ca="1" si="309"/>
        <v>5671751.5187975001</v>
      </c>
      <c r="AW223" s="10">
        <f t="shared" ca="1" si="309"/>
        <v>6703528.4109400008</v>
      </c>
      <c r="AX223" s="10">
        <f t="shared" ca="1" si="309"/>
        <v>7738136.9503875002</v>
      </c>
      <c r="AY223" s="10">
        <f t="shared" ca="1" si="309"/>
        <v>8773786.6654124986</v>
      </c>
      <c r="AZ223" s="10">
        <f t="shared" ca="1" si="309"/>
        <v>9809788.2192875016</v>
      </c>
      <c r="BA223" s="10">
        <f t="shared" ca="1" si="309"/>
        <v>10845854.7925625</v>
      </c>
      <c r="BB223" s="10">
        <f t="shared" ca="1" si="309"/>
        <v>11881923.069975002</v>
      </c>
      <c r="BC223" s="10">
        <f t="shared" ca="1" si="309"/>
        <v>12917988.856725004</v>
      </c>
      <c r="BD223" s="10">
        <f t="shared" ca="1" si="309"/>
        <v>13954054.643475</v>
      </c>
      <c r="BE223" s="10">
        <f t="shared" ca="1" si="309"/>
        <v>14981206.480225001</v>
      </c>
      <c r="BF223" s="10">
        <f t="shared" ca="1" si="309"/>
        <v>15941765.866974996</v>
      </c>
      <c r="BG223" s="10">
        <f t="shared" ca="1" si="309"/>
        <v>16743761.813725004</v>
      </c>
      <c r="BH223" s="10">
        <f t="shared" ca="1" si="309"/>
        <v>17355300.731725</v>
      </c>
      <c r="BI223" s="10">
        <f t="shared" ca="1" si="309"/>
        <v>17769920.007224999</v>
      </c>
      <c r="BJ223" s="10">
        <f t="shared" ca="1" si="309"/>
        <v>18014482.090725008</v>
      </c>
      <c r="BK223" s="10">
        <f t="shared" ca="1" si="309"/>
        <v>18147065.299100008</v>
      </c>
      <c r="BL223" s="10">
        <f t="shared" ca="1" si="309"/>
        <v>18213564.021537498</v>
      </c>
      <c r="BM223" s="10">
        <f t="shared" ca="1" si="309"/>
        <v>18244708.445225</v>
      </c>
      <c r="BN223" s="10">
        <f t="shared" ca="1" si="309"/>
        <v>18257387.621487506</v>
      </c>
      <c r="BO223" s="10">
        <f t="shared" ca="1" si="309"/>
        <v>18261677.197750002</v>
      </c>
      <c r="BP223" s="10">
        <f t="shared" ca="1" si="309"/>
        <v>18263133.448787507</v>
      </c>
      <c r="BQ223" s="10">
        <f t="shared" ca="1" si="309"/>
        <v>18263549.520512514</v>
      </c>
      <c r="BR223" s="10">
        <f t="shared" ca="1" si="309"/>
        <v>18263613.753387503</v>
      </c>
      <c r="BS223" s="10">
        <f t="shared" ca="1" si="309"/>
        <v>18263612.966862507</v>
      </c>
      <c r="BT223" s="10">
        <f t="shared" ca="1" si="309"/>
        <v>18263610.476200007</v>
      </c>
      <c r="BU223" s="10">
        <f t="shared" ca="1" si="309"/>
        <v>18263610.476200007</v>
      </c>
      <c r="BV223" s="10">
        <f t="shared" si="309"/>
        <v>0</v>
      </c>
      <c r="BW223" s="10">
        <f t="shared" si="309"/>
        <v>0</v>
      </c>
      <c r="BX223" s="10">
        <f t="shared" si="309"/>
        <v>0</v>
      </c>
      <c r="BY223" s="10">
        <f t="shared" si="309"/>
        <v>0</v>
      </c>
      <c r="BZ223" s="10">
        <f t="shared" si="309"/>
        <v>0</v>
      </c>
      <c r="CA223" s="10">
        <f t="shared" si="309"/>
        <v>0</v>
      </c>
      <c r="CB223" s="10">
        <f t="shared" si="309"/>
        <v>0</v>
      </c>
      <c r="CC223" s="10">
        <f t="shared" si="309"/>
        <v>0</v>
      </c>
      <c r="CD223" s="10">
        <f t="shared" si="309"/>
        <v>0</v>
      </c>
      <c r="CE223" s="10">
        <f t="shared" si="309"/>
        <v>0</v>
      </c>
      <c r="CF223" s="10">
        <f t="shared" si="309"/>
        <v>0</v>
      </c>
      <c r="CG223" s="10">
        <f t="shared" si="309"/>
        <v>0</v>
      </c>
      <c r="CH223" s="10">
        <f t="shared" si="309"/>
        <v>0</v>
      </c>
      <c r="CI223" s="10">
        <f t="shared" si="309"/>
        <v>0</v>
      </c>
      <c r="CJ223" s="10">
        <f t="shared" si="309"/>
        <v>0</v>
      </c>
      <c r="CK223" s="10">
        <f t="shared" si="309"/>
        <v>0</v>
      </c>
      <c r="CL223" s="10">
        <f t="shared" si="309"/>
        <v>0</v>
      </c>
      <c r="CM223" s="10">
        <f t="shared" ref="CM223:CT223" si="310">CM216-CM218</f>
        <v>0</v>
      </c>
      <c r="CN223" s="10">
        <f t="shared" si="310"/>
        <v>0</v>
      </c>
      <c r="CO223" s="10">
        <f t="shared" si="310"/>
        <v>0</v>
      </c>
      <c r="CP223" s="10">
        <f t="shared" si="310"/>
        <v>0</v>
      </c>
      <c r="CQ223" s="10">
        <f t="shared" si="310"/>
        <v>0</v>
      </c>
      <c r="CR223" s="10">
        <f t="shared" si="310"/>
        <v>0</v>
      </c>
      <c r="CS223" s="10">
        <f t="shared" si="310"/>
        <v>0</v>
      </c>
      <c r="CT223" s="10">
        <f t="shared" si="310"/>
        <v>0</v>
      </c>
    </row>
    <row r="224" spans="1:98" s="107" customFormat="1" ht="12" x14ac:dyDescent="0.25">
      <c r="A224" s="105">
        <f>ROW()</f>
        <v>224</v>
      </c>
      <c r="B224" s="135"/>
      <c r="C224" s="143"/>
      <c r="E224" s="108"/>
      <c r="F224" s="107" t="s">
        <v>126</v>
      </c>
      <c r="M224" s="107" t="s">
        <v>74</v>
      </c>
      <c r="P224" s="109"/>
      <c r="R224" s="108"/>
      <c r="S224" s="109"/>
      <c r="V224" s="110"/>
      <c r="W224" s="111">
        <f ca="1">IF(W$202=0,0,W223/W$202)</f>
        <v>0.4460029084153998</v>
      </c>
      <c r="X224" s="112"/>
      <c r="Y224" s="112"/>
      <c r="Z224" s="111">
        <f ca="1">IF(Z$202=0,0,Z223/Z$202)</f>
        <v>0</v>
      </c>
      <c r="AA224" s="111">
        <f t="shared" ref="AA224" ca="1" si="311">IF(AA$202=0,0,AA223/AA$202)</f>
        <v>0</v>
      </c>
      <c r="AB224" s="111">
        <f t="shared" ref="AB224" ca="1" si="312">IF(AB$202=0,0,AB223/AB$202)</f>
        <v>0</v>
      </c>
      <c r="AC224" s="111">
        <f t="shared" ref="AC224" ca="1" si="313">IF(AC$202=0,0,AC223/AC$202)</f>
        <v>0</v>
      </c>
      <c r="AD224" s="111">
        <f t="shared" ref="AD224" ca="1" si="314">IF(AD$202=0,0,AD223/AD$202)</f>
        <v>0</v>
      </c>
      <c r="AE224" s="111">
        <f t="shared" ref="AE224" ca="1" si="315">IF(AE$202=0,0,AE223/AE$202)</f>
        <v>0</v>
      </c>
      <c r="AF224" s="111">
        <f t="shared" ref="AF224" ca="1" si="316">IF(AF$202=0,0,AF223/AF$202)</f>
        <v>0</v>
      </c>
      <c r="AG224" s="111">
        <f t="shared" ref="AG224" ca="1" si="317">IF(AG$202=0,0,AG223/AG$202)</f>
        <v>0</v>
      </c>
      <c r="AH224" s="111">
        <f t="shared" ref="AH224" ca="1" si="318">IF(AH$202=0,0,AH223/AH$202)</f>
        <v>-126.5748736530943</v>
      </c>
      <c r="AI224" s="111">
        <f t="shared" ref="AI224" ca="1" si="319">IF(AI$202=0,0,AI223/AI$202)</f>
        <v>-14.116331575357032</v>
      </c>
      <c r="AJ224" s="111">
        <f t="shared" ref="AJ224" ca="1" si="320">IF(AJ$202=0,0,AJ223/AJ$202)</f>
        <v>-4.0772956532600837</v>
      </c>
      <c r="AK224" s="111">
        <f t="shared" ref="AK224" ca="1" si="321">IF(AK$202=0,0,AK223/AK$202)</f>
        <v>-1.9526376666728373</v>
      </c>
      <c r="AL224" s="111">
        <f t="shared" ref="AL224" ca="1" si="322">IF(AL$202=0,0,AL223/AL$202)</f>
        <v>-1.142701818795101</v>
      </c>
      <c r="AM224" s="111">
        <f t="shared" ref="AM224" ca="1" si="323">IF(AM$202=0,0,AM223/AM$202)</f>
        <v>-0.73910455096472449</v>
      </c>
      <c r="AN224" s="111">
        <f t="shared" ref="AN224" ca="1" si="324">IF(AN$202=0,0,AN223/AN$202)</f>
        <v>-0.40308003021687194</v>
      </c>
      <c r="AO224" s="111">
        <f t="shared" ref="AO224" ca="1" si="325">IF(AO$202=0,0,AO223/AO$202)</f>
        <v>-6.8150732978385961E-2</v>
      </c>
      <c r="AP224" s="111">
        <f t="shared" ref="AP224" ca="1" si="326">IF(AP$202=0,0,AP223/AP$202)</f>
        <v>0.1556028338249538</v>
      </c>
      <c r="AQ224" s="111">
        <f t="shared" ref="AQ224" ca="1" si="327">IF(AQ$202=0,0,AQ223/AQ$202)</f>
        <v>0.28287844899304704</v>
      </c>
      <c r="AR224" s="111">
        <f t="shared" ref="AR224" ca="1" si="328">IF(AR$202=0,0,AR223/AR$202)</f>
        <v>0.35251495340691485</v>
      </c>
      <c r="AS224" s="111">
        <f t="shared" ref="AS224" ca="1" si="329">IF(AS$202=0,0,AS223/AS$202)</f>
        <v>0.39097531449596151</v>
      </c>
      <c r="AT224" s="111">
        <f t="shared" ref="AT224" ca="1" si="330">IF(AT$202=0,0,AT223/AT$202)</f>
        <v>0.41341695151056923</v>
      </c>
      <c r="AU224" s="111">
        <f t="shared" ref="AU224" ca="1" si="331">IF(AU$202=0,0,AU223/AU$202)</f>
        <v>0.4274024221119751</v>
      </c>
      <c r="AV224" s="111">
        <f t="shared" ref="AV224" ca="1" si="332">IF(AV$202=0,0,AV223/AV$202)</f>
        <v>0.4367519530488892</v>
      </c>
      <c r="AW224" s="111">
        <f t="shared" ref="AW224" ca="1" si="333">IF(AW$202=0,0,AW223/AW$202)</f>
        <v>0.44337066532171948</v>
      </c>
      <c r="AX224" s="111">
        <f t="shared" ref="AX224" ca="1" si="334">IF(AX$202=0,0,AX223/AX$202)</f>
        <v>0.44828420065808855</v>
      </c>
      <c r="AY224" s="111">
        <f t="shared" ref="AY224" ca="1" si="335">IF(AY$202=0,0,AY223/AY$202)</f>
        <v>0.45208366488110274</v>
      </c>
      <c r="AZ224" s="111">
        <f t="shared" ref="AZ224" ca="1" si="336">IF(AZ$202=0,0,AZ223/AZ$202)</f>
        <v>0.45511591389732625</v>
      </c>
      <c r="BA224" s="111">
        <f t="shared" ref="BA224" ca="1" si="337">IF(BA$202=0,0,BA223/BA$202)</f>
        <v>0.45759536807499984</v>
      </c>
      <c r="BB224" s="111">
        <f t="shared" ref="BB224" ca="1" si="338">IF(BB$202=0,0,BB223/BB$202)</f>
        <v>0.45966160973348125</v>
      </c>
      <c r="BC224" s="111">
        <f t="shared" ref="BC224" ca="1" si="339">IF(BC$202=0,0,BC223/BC$202)</f>
        <v>0.46141059339024387</v>
      </c>
      <c r="BD224" s="111">
        <f t="shared" ref="BD224" ca="1" si="340">IF(BD$202=0,0,BD223/BD$202)</f>
        <v>0.46291038444122623</v>
      </c>
      <c r="BE224" s="111">
        <f t="shared" ref="BE224" ca="1" si="341">IF(BE$202=0,0,BE223/BE$202)</f>
        <v>0.46416076351943114</v>
      </c>
      <c r="BF224" s="111">
        <f t="shared" ref="BF224" ca="1" si="342">IF(BF$202=0,0,BF223/BF$202)</f>
        <v>0.46495048584835924</v>
      </c>
      <c r="BG224" s="111">
        <f t="shared" ref="BG224" ca="1" si="343">IF(BG$202=0,0,BG223/BG$202)</f>
        <v>0.46508699573046414</v>
      </c>
      <c r="BH224" s="111">
        <f t="shared" ref="BH224" ca="1" si="344">IF(BH$202=0,0,BH223/BH$202)</f>
        <v>0.46476673043531008</v>
      </c>
      <c r="BI224" s="111">
        <f t="shared" ref="BI224" ca="1" si="345">IF(BI$202=0,0,BI223/BI$202)</f>
        <v>0.46417247479230006</v>
      </c>
      <c r="BJ224" s="111">
        <f t="shared" ref="BJ224" ca="1" si="346">IF(BJ$202=0,0,BJ223/BJ$202)</f>
        <v>0.4635159860715567</v>
      </c>
      <c r="BK224" s="111">
        <f t="shared" ref="BK224" ca="1" si="347">IF(BK$202=0,0,BK223/BK$202)</f>
        <v>0.46298603358779861</v>
      </c>
      <c r="BL224" s="111">
        <f t="shared" ref="BL224" ca="1" si="348">IF(BL$202=0,0,BL223/BL$202)</f>
        <v>0.46263151521539425</v>
      </c>
      <c r="BM224" s="111">
        <f t="shared" ref="BM224" ca="1" si="349">IF(BM$202=0,0,BM223/BM$202)</f>
        <v>0.46242692888557291</v>
      </c>
      <c r="BN224" s="111">
        <f t="shared" ref="BN224" ca="1" si="350">IF(BN$202=0,0,BN223/BN$202)</f>
        <v>0.46231287069824223</v>
      </c>
      <c r="BO224" s="111">
        <f t="shared" ref="BO224" ca="1" si="351">IF(BO$202=0,0,BO223/BO$202)</f>
        <v>0.46225505416178836</v>
      </c>
      <c r="BP224" s="111">
        <f t="shared" ref="BP224" ca="1" si="352">IF(BP$202=0,0,BP223/BP$202)</f>
        <v>0.46223054978675449</v>
      </c>
      <c r="BQ224" s="111">
        <f t="shared" ref="BQ224" ca="1" si="353">IF(BQ$202=0,0,BQ223/BQ$202)</f>
        <v>0.46222135904560263</v>
      </c>
      <c r="BR224" s="111">
        <f t="shared" ref="BR224" ca="1" si="354">IF(BR$202=0,0,BR223/BR$202)</f>
        <v>0.46221823094347503</v>
      </c>
      <c r="BS224" s="111">
        <f t="shared" ref="BS224" ca="1" si="355">IF(BS$202=0,0,BS223/BS$202)</f>
        <v>0.46221719896536623</v>
      </c>
      <c r="BT224" s="111">
        <f t="shared" ref="BT224" ca="1" si="356">IF(BT$202=0,0,BT223/BT$202)</f>
        <v>0.46221699792191001</v>
      </c>
      <c r="BU224" s="111">
        <f t="shared" ref="BU224" ca="1" si="357">IF(BU$202=0,0,BU223/BU$202)</f>
        <v>0.46221699792191001</v>
      </c>
      <c r="BV224" s="111">
        <f t="shared" ref="BV224" si="358">IF(BV$202=0,0,BV223/BV$202)</f>
        <v>0</v>
      </c>
      <c r="BW224" s="111">
        <f t="shared" ref="BW224" si="359">IF(BW$202=0,0,BW223/BW$202)</f>
        <v>0</v>
      </c>
      <c r="BX224" s="111">
        <f t="shared" ref="BX224" si="360">IF(BX$202=0,0,BX223/BX$202)</f>
        <v>0</v>
      </c>
      <c r="BY224" s="111">
        <f t="shared" ref="BY224" si="361">IF(BY$202=0,0,BY223/BY$202)</f>
        <v>0</v>
      </c>
      <c r="BZ224" s="111">
        <f t="shared" ref="BZ224" si="362">IF(BZ$202=0,0,BZ223/BZ$202)</f>
        <v>0</v>
      </c>
      <c r="CA224" s="111">
        <f t="shared" ref="CA224" si="363">IF(CA$202=0,0,CA223/CA$202)</f>
        <v>0</v>
      </c>
      <c r="CB224" s="111">
        <f t="shared" ref="CB224" si="364">IF(CB$202=0,0,CB223/CB$202)</f>
        <v>0</v>
      </c>
      <c r="CC224" s="111">
        <f t="shared" ref="CC224" si="365">IF(CC$202=0,0,CC223/CC$202)</f>
        <v>0</v>
      </c>
      <c r="CD224" s="111">
        <f t="shared" ref="CD224" si="366">IF(CD$202=0,0,CD223/CD$202)</f>
        <v>0</v>
      </c>
      <c r="CE224" s="111">
        <f t="shared" ref="CE224" si="367">IF(CE$202=0,0,CE223/CE$202)</f>
        <v>0</v>
      </c>
      <c r="CF224" s="111">
        <f t="shared" ref="CF224" si="368">IF(CF$202=0,0,CF223/CF$202)</f>
        <v>0</v>
      </c>
      <c r="CG224" s="111">
        <f t="shared" ref="CG224" si="369">IF(CG$202=0,0,CG223/CG$202)</f>
        <v>0</v>
      </c>
      <c r="CH224" s="111">
        <f t="shared" ref="CH224" si="370">IF(CH$202=0,0,CH223/CH$202)</f>
        <v>0</v>
      </c>
      <c r="CI224" s="111">
        <f t="shared" ref="CI224" si="371">IF(CI$202=0,0,CI223/CI$202)</f>
        <v>0</v>
      </c>
      <c r="CJ224" s="111">
        <f t="shared" ref="CJ224" si="372">IF(CJ$202=0,0,CJ223/CJ$202)</f>
        <v>0</v>
      </c>
      <c r="CK224" s="111">
        <f t="shared" ref="CK224" si="373">IF(CK$202=0,0,CK223/CK$202)</f>
        <v>0</v>
      </c>
      <c r="CL224" s="111">
        <f t="shared" ref="CL224" si="374">IF(CL$202=0,0,CL223/CL$202)</f>
        <v>0</v>
      </c>
      <c r="CM224" s="111">
        <f t="shared" ref="CM224" si="375">IF(CM$202=0,0,CM223/CM$202)</f>
        <v>0</v>
      </c>
      <c r="CN224" s="111">
        <f t="shared" ref="CN224" si="376">IF(CN$202=0,0,CN223/CN$202)</f>
        <v>0</v>
      </c>
      <c r="CO224" s="111">
        <f t="shared" ref="CO224" si="377">IF(CO$202=0,0,CO223/CO$202)</f>
        <v>0</v>
      </c>
      <c r="CP224" s="111">
        <f t="shared" ref="CP224" si="378">IF(CP$202=0,0,CP223/CP$202)</f>
        <v>0</v>
      </c>
      <c r="CQ224" s="111">
        <f t="shared" ref="CQ224" si="379">IF(CQ$202=0,0,CQ223/CQ$202)</f>
        <v>0</v>
      </c>
      <c r="CR224" s="111">
        <f t="shared" ref="CR224" si="380">IF(CR$202=0,0,CR223/CR$202)</f>
        <v>0</v>
      </c>
      <c r="CS224" s="111">
        <f t="shared" ref="CS224" si="381">IF(CS$202=0,0,CS223/CS$202)</f>
        <v>0</v>
      </c>
      <c r="CT224" s="111">
        <f t="shared" ref="CT224" si="382">IF(CT$202=0,0,CT223/CT$202)</f>
        <v>0</v>
      </c>
    </row>
    <row r="225" spans="1:98" s="13" customFormat="1" x14ac:dyDescent="0.3">
      <c r="A225" s="12">
        <f>ROW()</f>
        <v>225</v>
      </c>
      <c r="B225" s="131"/>
      <c r="C225" s="142"/>
      <c r="E225" s="92"/>
      <c r="F225" s="13" t="s">
        <v>127</v>
      </c>
      <c r="M225" s="4" t="str">
        <f>Lists!$R$8</f>
        <v>руб.</v>
      </c>
      <c r="P225" s="10"/>
      <c r="R225" s="92"/>
      <c r="S225" s="10"/>
      <c r="V225" s="80">
        <f ca="1">W225-SUM(W226:W231)</f>
        <v>0</v>
      </c>
      <c r="W225" s="10">
        <f ca="1">SUM(INDIRECT(ADDRESS(ROW(),SUMIFS($1:$1,$5:$5,1))):INDIRECT(ADDRESS(ROW(),SUMIFS($1:$1,$5:$5,MAX($5:$5)))))</f>
        <v>160800000</v>
      </c>
      <c r="Z225" s="10">
        <f t="shared" ref="Z225:BE225" si="383">IF(Z$5="",0,SUM(Z226:Z231))</f>
        <v>3350000</v>
      </c>
      <c r="AA225" s="10">
        <f t="shared" si="383"/>
        <v>3350000</v>
      </c>
      <c r="AB225" s="10">
        <f t="shared" si="383"/>
        <v>3350000</v>
      </c>
      <c r="AC225" s="10">
        <f t="shared" si="383"/>
        <v>3350000</v>
      </c>
      <c r="AD225" s="10">
        <f t="shared" si="383"/>
        <v>3350000</v>
      </c>
      <c r="AE225" s="10">
        <f t="shared" si="383"/>
        <v>3350000</v>
      </c>
      <c r="AF225" s="10">
        <f t="shared" si="383"/>
        <v>3350000</v>
      </c>
      <c r="AG225" s="10">
        <f t="shared" si="383"/>
        <v>3350000</v>
      </c>
      <c r="AH225" s="10">
        <f t="shared" si="383"/>
        <v>3350000</v>
      </c>
      <c r="AI225" s="10">
        <f t="shared" si="383"/>
        <v>3350000</v>
      </c>
      <c r="AJ225" s="10">
        <f t="shared" si="383"/>
        <v>3350000</v>
      </c>
      <c r="AK225" s="10">
        <f t="shared" si="383"/>
        <v>3350000</v>
      </c>
      <c r="AL225" s="10">
        <f t="shared" si="383"/>
        <v>3350000</v>
      </c>
      <c r="AM225" s="10">
        <f t="shared" si="383"/>
        <v>3350000</v>
      </c>
      <c r="AN225" s="10">
        <f t="shared" si="383"/>
        <v>3350000</v>
      </c>
      <c r="AO225" s="10">
        <f t="shared" si="383"/>
        <v>3350000</v>
      </c>
      <c r="AP225" s="10">
        <f t="shared" si="383"/>
        <v>3350000</v>
      </c>
      <c r="AQ225" s="10">
        <f t="shared" si="383"/>
        <v>3350000</v>
      </c>
      <c r="AR225" s="10">
        <f t="shared" si="383"/>
        <v>3350000</v>
      </c>
      <c r="AS225" s="10">
        <f t="shared" si="383"/>
        <v>3350000</v>
      </c>
      <c r="AT225" s="10">
        <f t="shared" si="383"/>
        <v>3350000</v>
      </c>
      <c r="AU225" s="10">
        <f t="shared" si="383"/>
        <v>3350000</v>
      </c>
      <c r="AV225" s="10">
        <f t="shared" si="383"/>
        <v>3350000</v>
      </c>
      <c r="AW225" s="10">
        <f t="shared" si="383"/>
        <v>3350000</v>
      </c>
      <c r="AX225" s="10">
        <f t="shared" si="383"/>
        <v>3350000</v>
      </c>
      <c r="AY225" s="10">
        <f t="shared" si="383"/>
        <v>3350000</v>
      </c>
      <c r="AZ225" s="10">
        <f t="shared" si="383"/>
        <v>3350000</v>
      </c>
      <c r="BA225" s="10">
        <f t="shared" si="383"/>
        <v>3350000</v>
      </c>
      <c r="BB225" s="10">
        <f t="shared" si="383"/>
        <v>3350000</v>
      </c>
      <c r="BC225" s="10">
        <f t="shared" si="383"/>
        <v>3350000</v>
      </c>
      <c r="BD225" s="10">
        <f t="shared" si="383"/>
        <v>3350000</v>
      </c>
      <c r="BE225" s="10">
        <f t="shared" si="383"/>
        <v>3350000</v>
      </c>
      <c r="BF225" s="10">
        <f t="shared" ref="BF225:CK225" si="384">IF(BF$5="",0,SUM(BF226:BF231))</f>
        <v>3350000</v>
      </c>
      <c r="BG225" s="10">
        <f t="shared" si="384"/>
        <v>3350000</v>
      </c>
      <c r="BH225" s="10">
        <f t="shared" si="384"/>
        <v>3350000</v>
      </c>
      <c r="BI225" s="10">
        <f t="shared" si="384"/>
        <v>3350000</v>
      </c>
      <c r="BJ225" s="10">
        <f t="shared" si="384"/>
        <v>3350000</v>
      </c>
      <c r="BK225" s="10">
        <f t="shared" si="384"/>
        <v>3350000</v>
      </c>
      <c r="BL225" s="10">
        <f t="shared" si="384"/>
        <v>3350000</v>
      </c>
      <c r="BM225" s="10">
        <f t="shared" si="384"/>
        <v>3350000</v>
      </c>
      <c r="BN225" s="10">
        <f t="shared" si="384"/>
        <v>3350000</v>
      </c>
      <c r="BO225" s="10">
        <f t="shared" si="384"/>
        <v>3350000</v>
      </c>
      <c r="BP225" s="10">
        <f t="shared" si="384"/>
        <v>3350000</v>
      </c>
      <c r="BQ225" s="10">
        <f t="shared" si="384"/>
        <v>3350000</v>
      </c>
      <c r="BR225" s="10">
        <f t="shared" si="384"/>
        <v>3350000</v>
      </c>
      <c r="BS225" s="10">
        <f t="shared" si="384"/>
        <v>3350000</v>
      </c>
      <c r="BT225" s="10">
        <f t="shared" si="384"/>
        <v>3350000</v>
      </c>
      <c r="BU225" s="10">
        <f t="shared" si="384"/>
        <v>3350000</v>
      </c>
      <c r="BV225" s="10">
        <f t="shared" si="384"/>
        <v>0</v>
      </c>
      <c r="BW225" s="10">
        <f t="shared" si="384"/>
        <v>0</v>
      </c>
      <c r="BX225" s="10">
        <f t="shared" si="384"/>
        <v>0</v>
      </c>
      <c r="BY225" s="10">
        <f t="shared" si="384"/>
        <v>0</v>
      </c>
      <c r="BZ225" s="10">
        <f t="shared" si="384"/>
        <v>0</v>
      </c>
      <c r="CA225" s="10">
        <f t="shared" si="384"/>
        <v>0</v>
      </c>
      <c r="CB225" s="10">
        <f t="shared" si="384"/>
        <v>0</v>
      </c>
      <c r="CC225" s="10">
        <f t="shared" si="384"/>
        <v>0</v>
      </c>
      <c r="CD225" s="10">
        <f t="shared" si="384"/>
        <v>0</v>
      </c>
      <c r="CE225" s="10">
        <f t="shared" si="384"/>
        <v>0</v>
      </c>
      <c r="CF225" s="10">
        <f t="shared" si="384"/>
        <v>0</v>
      </c>
      <c r="CG225" s="10">
        <f t="shared" si="384"/>
        <v>0</v>
      </c>
      <c r="CH225" s="10">
        <f t="shared" si="384"/>
        <v>0</v>
      </c>
      <c r="CI225" s="10">
        <f t="shared" si="384"/>
        <v>0</v>
      </c>
      <c r="CJ225" s="10">
        <f t="shared" si="384"/>
        <v>0</v>
      </c>
      <c r="CK225" s="10">
        <f t="shared" si="384"/>
        <v>0</v>
      </c>
      <c r="CL225" s="10">
        <f t="shared" ref="CL225:CT225" si="385">IF(CL$5="",0,SUM(CL226:CL231))</f>
        <v>0</v>
      </c>
      <c r="CM225" s="10">
        <f t="shared" si="385"/>
        <v>0</v>
      </c>
      <c r="CN225" s="10">
        <f t="shared" si="385"/>
        <v>0</v>
      </c>
      <c r="CO225" s="10">
        <f t="shared" si="385"/>
        <v>0</v>
      </c>
      <c r="CP225" s="10">
        <f t="shared" si="385"/>
        <v>0</v>
      </c>
      <c r="CQ225" s="10">
        <f t="shared" si="385"/>
        <v>0</v>
      </c>
      <c r="CR225" s="10">
        <f t="shared" si="385"/>
        <v>0</v>
      </c>
      <c r="CS225" s="10">
        <f t="shared" si="385"/>
        <v>0</v>
      </c>
      <c r="CT225" s="10">
        <f t="shared" si="385"/>
        <v>0</v>
      </c>
    </row>
    <row r="226" spans="1:98" s="27" customFormat="1" ht="12" x14ac:dyDescent="0.25">
      <c r="A226" s="26">
        <f>ROW()</f>
        <v>226</v>
      </c>
      <c r="B226" s="133"/>
      <c r="C226" s="142"/>
      <c r="E226" s="24"/>
      <c r="F226" s="66" t="str">
        <f>$F$225</f>
        <v>Постоянные расходы</v>
      </c>
      <c r="G226" s="27" t="s">
        <v>128</v>
      </c>
      <c r="M226" s="27" t="str">
        <f>Lists!$R$8</f>
        <v>руб.</v>
      </c>
      <c r="P226" s="30"/>
      <c r="R226" s="44" t="s">
        <v>24</v>
      </c>
      <c r="S226" s="123">
        <v>2000000</v>
      </c>
      <c r="V226" s="85"/>
      <c r="W226" s="29">
        <f ca="1">SUM(INDIRECT(ADDRESS(ROW(),SUMIFS($1:$1,$5:$5,1))):INDIRECT(ADDRESS(ROW(),SUMIFS($1:$1,$5:$5,MAX($5:$5)))))</f>
        <v>96000000</v>
      </c>
      <c r="Z226" s="30">
        <f>IF(Z$5="",0,$S226)</f>
        <v>2000000</v>
      </c>
      <c r="AA226" s="30">
        <f t="shared" ref="AA226:CL226" si="386">IF(AA$5="",0,$S226)</f>
        <v>2000000</v>
      </c>
      <c r="AB226" s="30">
        <f t="shared" si="386"/>
        <v>2000000</v>
      </c>
      <c r="AC226" s="30">
        <f t="shared" si="386"/>
        <v>2000000</v>
      </c>
      <c r="AD226" s="30">
        <f t="shared" si="386"/>
        <v>2000000</v>
      </c>
      <c r="AE226" s="30">
        <f t="shared" si="386"/>
        <v>2000000</v>
      </c>
      <c r="AF226" s="30">
        <f t="shared" si="386"/>
        <v>2000000</v>
      </c>
      <c r="AG226" s="30">
        <f t="shared" si="386"/>
        <v>2000000</v>
      </c>
      <c r="AH226" s="30">
        <f t="shared" si="386"/>
        <v>2000000</v>
      </c>
      <c r="AI226" s="30">
        <f t="shared" si="386"/>
        <v>2000000</v>
      </c>
      <c r="AJ226" s="30">
        <f t="shared" si="386"/>
        <v>2000000</v>
      </c>
      <c r="AK226" s="30">
        <f t="shared" si="386"/>
        <v>2000000</v>
      </c>
      <c r="AL226" s="30">
        <f t="shared" si="386"/>
        <v>2000000</v>
      </c>
      <c r="AM226" s="30">
        <f t="shared" si="386"/>
        <v>2000000</v>
      </c>
      <c r="AN226" s="30">
        <f t="shared" si="386"/>
        <v>2000000</v>
      </c>
      <c r="AO226" s="30">
        <f t="shared" si="386"/>
        <v>2000000</v>
      </c>
      <c r="AP226" s="30">
        <f t="shared" si="386"/>
        <v>2000000</v>
      </c>
      <c r="AQ226" s="30">
        <f t="shared" si="386"/>
        <v>2000000</v>
      </c>
      <c r="AR226" s="30">
        <f t="shared" si="386"/>
        <v>2000000</v>
      </c>
      <c r="AS226" s="30">
        <f t="shared" si="386"/>
        <v>2000000</v>
      </c>
      <c r="AT226" s="30">
        <f t="shared" si="386"/>
        <v>2000000</v>
      </c>
      <c r="AU226" s="30">
        <f t="shared" si="386"/>
        <v>2000000</v>
      </c>
      <c r="AV226" s="30">
        <f t="shared" si="386"/>
        <v>2000000</v>
      </c>
      <c r="AW226" s="30">
        <f t="shared" si="386"/>
        <v>2000000</v>
      </c>
      <c r="AX226" s="30">
        <f t="shared" si="386"/>
        <v>2000000</v>
      </c>
      <c r="AY226" s="30">
        <f t="shared" si="386"/>
        <v>2000000</v>
      </c>
      <c r="AZ226" s="30">
        <f t="shared" si="386"/>
        <v>2000000</v>
      </c>
      <c r="BA226" s="30">
        <f t="shared" si="386"/>
        <v>2000000</v>
      </c>
      <c r="BB226" s="30">
        <f t="shared" si="386"/>
        <v>2000000</v>
      </c>
      <c r="BC226" s="30">
        <f t="shared" si="386"/>
        <v>2000000</v>
      </c>
      <c r="BD226" s="30">
        <f t="shared" si="386"/>
        <v>2000000</v>
      </c>
      <c r="BE226" s="30">
        <f t="shared" si="386"/>
        <v>2000000</v>
      </c>
      <c r="BF226" s="30">
        <f t="shared" si="386"/>
        <v>2000000</v>
      </c>
      <c r="BG226" s="30">
        <f t="shared" si="386"/>
        <v>2000000</v>
      </c>
      <c r="BH226" s="30">
        <f t="shared" si="386"/>
        <v>2000000</v>
      </c>
      <c r="BI226" s="30">
        <f t="shared" si="386"/>
        <v>2000000</v>
      </c>
      <c r="BJ226" s="30">
        <f t="shared" si="386"/>
        <v>2000000</v>
      </c>
      <c r="BK226" s="30">
        <f t="shared" si="386"/>
        <v>2000000</v>
      </c>
      <c r="BL226" s="30">
        <f t="shared" si="386"/>
        <v>2000000</v>
      </c>
      <c r="BM226" s="30">
        <f t="shared" si="386"/>
        <v>2000000</v>
      </c>
      <c r="BN226" s="30">
        <f t="shared" si="386"/>
        <v>2000000</v>
      </c>
      <c r="BO226" s="30">
        <f t="shared" si="386"/>
        <v>2000000</v>
      </c>
      <c r="BP226" s="30">
        <f t="shared" si="386"/>
        <v>2000000</v>
      </c>
      <c r="BQ226" s="30">
        <f t="shared" si="386"/>
        <v>2000000</v>
      </c>
      <c r="BR226" s="30">
        <f t="shared" si="386"/>
        <v>2000000</v>
      </c>
      <c r="BS226" s="30">
        <f t="shared" si="386"/>
        <v>2000000</v>
      </c>
      <c r="BT226" s="30">
        <f t="shared" si="386"/>
        <v>2000000</v>
      </c>
      <c r="BU226" s="30">
        <f t="shared" si="386"/>
        <v>2000000</v>
      </c>
      <c r="BV226" s="30">
        <f t="shared" si="386"/>
        <v>0</v>
      </c>
      <c r="BW226" s="30">
        <f t="shared" si="386"/>
        <v>0</v>
      </c>
      <c r="BX226" s="30">
        <f t="shared" si="386"/>
        <v>0</v>
      </c>
      <c r="BY226" s="30">
        <f t="shared" si="386"/>
        <v>0</v>
      </c>
      <c r="BZ226" s="30">
        <f t="shared" si="386"/>
        <v>0</v>
      </c>
      <c r="CA226" s="30">
        <f t="shared" si="386"/>
        <v>0</v>
      </c>
      <c r="CB226" s="30">
        <f t="shared" si="386"/>
        <v>0</v>
      </c>
      <c r="CC226" s="30">
        <f t="shared" si="386"/>
        <v>0</v>
      </c>
      <c r="CD226" s="30">
        <f t="shared" si="386"/>
        <v>0</v>
      </c>
      <c r="CE226" s="30">
        <f t="shared" si="386"/>
        <v>0</v>
      </c>
      <c r="CF226" s="30">
        <f t="shared" si="386"/>
        <v>0</v>
      </c>
      <c r="CG226" s="30">
        <f t="shared" si="386"/>
        <v>0</v>
      </c>
      <c r="CH226" s="30">
        <f t="shared" si="386"/>
        <v>0</v>
      </c>
      <c r="CI226" s="30">
        <f t="shared" si="386"/>
        <v>0</v>
      </c>
      <c r="CJ226" s="30">
        <f t="shared" si="386"/>
        <v>0</v>
      </c>
      <c r="CK226" s="30">
        <f t="shared" si="386"/>
        <v>0</v>
      </c>
      <c r="CL226" s="30">
        <f t="shared" si="386"/>
        <v>0</v>
      </c>
      <c r="CM226" s="30">
        <f t="shared" ref="CM226:CT226" si="387">IF(CM$5="",0,$S226)</f>
        <v>0</v>
      </c>
      <c r="CN226" s="30">
        <f t="shared" si="387"/>
        <v>0</v>
      </c>
      <c r="CO226" s="30">
        <f t="shared" si="387"/>
        <v>0</v>
      </c>
      <c r="CP226" s="30">
        <f t="shared" si="387"/>
        <v>0</v>
      </c>
      <c r="CQ226" s="30">
        <f t="shared" si="387"/>
        <v>0</v>
      </c>
      <c r="CR226" s="30">
        <f t="shared" si="387"/>
        <v>0</v>
      </c>
      <c r="CS226" s="30">
        <f t="shared" si="387"/>
        <v>0</v>
      </c>
      <c r="CT226" s="30">
        <f t="shared" si="387"/>
        <v>0</v>
      </c>
    </row>
    <row r="227" spans="1:98" s="27" customFormat="1" ht="12" x14ac:dyDescent="0.25">
      <c r="A227" s="26">
        <f>ROW()</f>
        <v>227</v>
      </c>
      <c r="B227" s="133"/>
      <c r="C227" s="142"/>
      <c r="E227" s="24"/>
      <c r="F227" s="66" t="str">
        <f t="shared" ref="F227:F230" si="388">$F$225</f>
        <v>Постоянные расходы</v>
      </c>
      <c r="G227" s="27" t="s">
        <v>46</v>
      </c>
      <c r="H227" s="67"/>
      <c r="I227" s="67"/>
      <c r="J227" s="67"/>
      <c r="K227" s="67"/>
      <c r="L227" s="67"/>
      <c r="M227" s="27" t="str">
        <f>Lists!$R$8</f>
        <v>руб.</v>
      </c>
      <c r="P227" s="30"/>
      <c r="Q227" s="124"/>
      <c r="R227" s="125"/>
      <c r="S227" s="126"/>
      <c r="T227" s="124"/>
      <c r="U227" s="124"/>
      <c r="V227" s="85"/>
      <c r="W227" s="29">
        <f ca="1">SUM(INDIRECT(ADDRESS(ROW(),SUMIFS($1:$1,$5:$5,1))):INDIRECT(ADDRESS(ROW(),SUMIFS($1:$1,$5:$5,MAX($5:$5)))))</f>
        <v>28800000</v>
      </c>
      <c r="Z227" s="30">
        <f>IF(Z$5="",0,Z226*BP!$S$40)</f>
        <v>600000</v>
      </c>
      <c r="AA227" s="30">
        <f>IF(AA$5="",0,AA226*BP!$S$40)</f>
        <v>600000</v>
      </c>
      <c r="AB227" s="30">
        <f>IF(AB$5="",0,AB226*BP!$S$40)</f>
        <v>600000</v>
      </c>
      <c r="AC227" s="30">
        <f>IF(AC$5="",0,AC226*BP!$S$40)</f>
        <v>600000</v>
      </c>
      <c r="AD227" s="30">
        <f>IF(AD$5="",0,AD226*BP!$S$40)</f>
        <v>600000</v>
      </c>
      <c r="AE227" s="30">
        <f>IF(AE$5="",0,AE226*BP!$S$40)</f>
        <v>600000</v>
      </c>
      <c r="AF227" s="30">
        <f>IF(AF$5="",0,AF226*BP!$S$40)</f>
        <v>600000</v>
      </c>
      <c r="AG227" s="30">
        <f>IF(AG$5="",0,AG226*BP!$S$40)</f>
        <v>600000</v>
      </c>
      <c r="AH227" s="30">
        <f>IF(AH$5="",0,AH226*BP!$S$40)</f>
        <v>600000</v>
      </c>
      <c r="AI227" s="30">
        <f>IF(AI$5="",0,AI226*BP!$S$40)</f>
        <v>600000</v>
      </c>
      <c r="AJ227" s="30">
        <f>IF(AJ$5="",0,AJ226*BP!$S$40)</f>
        <v>600000</v>
      </c>
      <c r="AK227" s="30">
        <f>IF(AK$5="",0,AK226*BP!$S$40)</f>
        <v>600000</v>
      </c>
      <c r="AL227" s="30">
        <f>IF(AL$5="",0,AL226*BP!$S$40)</f>
        <v>600000</v>
      </c>
      <c r="AM227" s="30">
        <f>IF(AM$5="",0,AM226*BP!$S$40)</f>
        <v>600000</v>
      </c>
      <c r="AN227" s="30">
        <f>IF(AN$5="",0,AN226*BP!$S$40)</f>
        <v>600000</v>
      </c>
      <c r="AO227" s="30">
        <f>IF(AO$5="",0,AO226*BP!$S$40)</f>
        <v>600000</v>
      </c>
      <c r="AP227" s="30">
        <f>IF(AP$5="",0,AP226*BP!$S$40)</f>
        <v>600000</v>
      </c>
      <c r="AQ227" s="30">
        <f>IF(AQ$5="",0,AQ226*BP!$S$40)</f>
        <v>600000</v>
      </c>
      <c r="AR227" s="30">
        <f>IF(AR$5="",0,AR226*BP!$S$40)</f>
        <v>600000</v>
      </c>
      <c r="AS227" s="30">
        <f>IF(AS$5="",0,AS226*BP!$S$40)</f>
        <v>600000</v>
      </c>
      <c r="AT227" s="30">
        <f>IF(AT$5="",0,AT226*BP!$S$40)</f>
        <v>600000</v>
      </c>
      <c r="AU227" s="30">
        <f>IF(AU$5="",0,AU226*BP!$S$40)</f>
        <v>600000</v>
      </c>
      <c r="AV227" s="30">
        <f>IF(AV$5="",0,AV226*BP!$S$40)</f>
        <v>600000</v>
      </c>
      <c r="AW227" s="30">
        <f>IF(AW$5="",0,AW226*BP!$S$40)</f>
        <v>600000</v>
      </c>
      <c r="AX227" s="30">
        <f>IF(AX$5="",0,AX226*BP!$S$40)</f>
        <v>600000</v>
      </c>
      <c r="AY227" s="30">
        <f>IF(AY$5="",0,AY226*BP!$S$40)</f>
        <v>600000</v>
      </c>
      <c r="AZ227" s="30">
        <f>IF(AZ$5="",0,AZ226*BP!$S$40)</f>
        <v>600000</v>
      </c>
      <c r="BA227" s="30">
        <f>IF(BA$5="",0,BA226*BP!$S$40)</f>
        <v>600000</v>
      </c>
      <c r="BB227" s="30">
        <f>IF(BB$5="",0,BB226*BP!$S$40)</f>
        <v>600000</v>
      </c>
      <c r="BC227" s="30">
        <f>IF(BC$5="",0,BC226*BP!$S$40)</f>
        <v>600000</v>
      </c>
      <c r="BD227" s="30">
        <f>IF(BD$5="",0,BD226*BP!$S$40)</f>
        <v>600000</v>
      </c>
      <c r="BE227" s="30">
        <f>IF(BE$5="",0,BE226*BP!$S$40)</f>
        <v>600000</v>
      </c>
      <c r="BF227" s="30">
        <f>IF(BF$5="",0,BF226*BP!$S$40)</f>
        <v>600000</v>
      </c>
      <c r="BG227" s="30">
        <f>IF(BG$5="",0,BG226*BP!$S$40)</f>
        <v>600000</v>
      </c>
      <c r="BH227" s="30">
        <f>IF(BH$5="",0,BH226*BP!$S$40)</f>
        <v>600000</v>
      </c>
      <c r="BI227" s="30">
        <f>IF(BI$5="",0,BI226*BP!$S$40)</f>
        <v>600000</v>
      </c>
      <c r="BJ227" s="30">
        <f>IF(BJ$5="",0,BJ226*BP!$S$40)</f>
        <v>600000</v>
      </c>
      <c r="BK227" s="30">
        <f>IF(BK$5="",0,BK226*BP!$S$40)</f>
        <v>600000</v>
      </c>
      <c r="BL227" s="30">
        <f>IF(BL$5="",0,BL226*BP!$S$40)</f>
        <v>600000</v>
      </c>
      <c r="BM227" s="30">
        <f>IF(BM$5="",0,BM226*BP!$S$40)</f>
        <v>600000</v>
      </c>
      <c r="BN227" s="30">
        <f>IF(BN$5="",0,BN226*BP!$S$40)</f>
        <v>600000</v>
      </c>
      <c r="BO227" s="30">
        <f>IF(BO$5="",0,BO226*BP!$S$40)</f>
        <v>600000</v>
      </c>
      <c r="BP227" s="30">
        <f>IF(BP$5="",0,BP226*BP!$S$40)</f>
        <v>600000</v>
      </c>
      <c r="BQ227" s="30">
        <f>IF(BQ$5="",0,BQ226*BP!$S$40)</f>
        <v>600000</v>
      </c>
      <c r="BR227" s="30">
        <f>IF(BR$5="",0,BR226*BP!$S$40)</f>
        <v>600000</v>
      </c>
      <c r="BS227" s="30">
        <f>IF(BS$5="",0,BS226*BP!$S$40)</f>
        <v>600000</v>
      </c>
      <c r="BT227" s="30">
        <f>IF(BT$5="",0,BT226*BP!$S$40)</f>
        <v>600000</v>
      </c>
      <c r="BU227" s="30">
        <f>IF(BU$5="",0,BU226*BP!$S$40)</f>
        <v>600000</v>
      </c>
      <c r="BV227" s="30">
        <f>IF(BV$5="",0,BV226*BP!$S$40)</f>
        <v>0</v>
      </c>
      <c r="BW227" s="30">
        <f>IF(BW$5="",0,BW226*BP!$S$40)</f>
        <v>0</v>
      </c>
      <c r="BX227" s="30">
        <f>IF(BX$5="",0,BX226*BP!$S$40)</f>
        <v>0</v>
      </c>
      <c r="BY227" s="30">
        <f>IF(BY$5="",0,BY226*BP!$S$40)</f>
        <v>0</v>
      </c>
      <c r="BZ227" s="30">
        <f>IF(BZ$5="",0,BZ226*BP!$S$40)</f>
        <v>0</v>
      </c>
      <c r="CA227" s="30">
        <f>IF(CA$5="",0,CA226*BP!$S$40)</f>
        <v>0</v>
      </c>
      <c r="CB227" s="30">
        <f>IF(CB$5="",0,CB226*BP!$S$40)</f>
        <v>0</v>
      </c>
      <c r="CC227" s="30">
        <f>IF(CC$5="",0,CC226*BP!$S$40)</f>
        <v>0</v>
      </c>
      <c r="CD227" s="30">
        <f>IF(CD$5="",0,CD226*BP!$S$40)</f>
        <v>0</v>
      </c>
      <c r="CE227" s="30">
        <f>IF(CE$5="",0,CE226*BP!$S$40)</f>
        <v>0</v>
      </c>
      <c r="CF227" s="30">
        <f>IF(CF$5="",0,CF226*BP!$S$40)</f>
        <v>0</v>
      </c>
      <c r="CG227" s="30">
        <f>IF(CG$5="",0,CG226*BP!$S$40)</f>
        <v>0</v>
      </c>
      <c r="CH227" s="30">
        <f>IF(CH$5="",0,CH226*BP!$S$40)</f>
        <v>0</v>
      </c>
      <c r="CI227" s="30">
        <f>IF(CI$5="",0,CI226*BP!$S$40)</f>
        <v>0</v>
      </c>
      <c r="CJ227" s="30">
        <f>IF(CJ$5="",0,CJ226*BP!$S$40)</f>
        <v>0</v>
      </c>
      <c r="CK227" s="30">
        <f>IF(CK$5="",0,CK226*BP!$S$40)</f>
        <v>0</v>
      </c>
      <c r="CL227" s="30">
        <f>IF(CL$5="",0,CL226*BP!$S$40)</f>
        <v>0</v>
      </c>
      <c r="CM227" s="30">
        <f>IF(CM$5="",0,CM226*BP!$S$40)</f>
        <v>0</v>
      </c>
      <c r="CN227" s="30">
        <f>IF(CN$5="",0,CN226*BP!$S$40)</f>
        <v>0</v>
      </c>
      <c r="CO227" s="30">
        <f>IF(CO$5="",0,CO226*BP!$S$40)</f>
        <v>0</v>
      </c>
      <c r="CP227" s="30">
        <f>IF(CP$5="",0,CP226*BP!$S$40)</f>
        <v>0</v>
      </c>
      <c r="CQ227" s="30">
        <f>IF(CQ$5="",0,CQ226*BP!$S$40)</f>
        <v>0</v>
      </c>
      <c r="CR227" s="30">
        <f>IF(CR$5="",0,CR226*BP!$S$40)</f>
        <v>0</v>
      </c>
      <c r="CS227" s="30">
        <f>IF(CS$5="",0,CS226*BP!$S$40)</f>
        <v>0</v>
      </c>
      <c r="CT227" s="30">
        <f>IF(CT$5="",0,CT226*BP!$S$40)</f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 t="shared" si="388"/>
        <v>Постоянные расходы</v>
      </c>
      <c r="G228" s="27" t="s">
        <v>129</v>
      </c>
      <c r="M228" s="27" t="str">
        <f>Lists!$R$8</f>
        <v>руб.</v>
      </c>
      <c r="P228" s="30"/>
      <c r="R228" s="44" t="s">
        <v>24</v>
      </c>
      <c r="S228" s="123">
        <v>500000</v>
      </c>
      <c r="V228" s="85"/>
      <c r="W228" s="29">
        <f ca="1">SUM(INDIRECT(ADDRESS(ROW(),SUMIFS($1:$1,$5:$5,1))):INDIRECT(ADDRESS(ROW(),SUMIFS($1:$1,$5:$5,MAX($5:$5)))))</f>
        <v>24000000</v>
      </c>
      <c r="Z228" s="30">
        <f t="shared" ref="Z228:AO230" si="389">IF(Z$5="",0,$S228)</f>
        <v>500000</v>
      </c>
      <c r="AA228" s="30">
        <f>IF(AA$5="",0,$S228)</f>
        <v>500000</v>
      </c>
      <c r="AB228" s="30">
        <f t="shared" si="389"/>
        <v>500000</v>
      </c>
      <c r="AC228" s="30">
        <f t="shared" si="389"/>
        <v>500000</v>
      </c>
      <c r="AD228" s="30">
        <f t="shared" si="389"/>
        <v>500000</v>
      </c>
      <c r="AE228" s="30">
        <f t="shared" si="389"/>
        <v>500000</v>
      </c>
      <c r="AF228" s="30">
        <f t="shared" si="389"/>
        <v>500000</v>
      </c>
      <c r="AG228" s="30">
        <f t="shared" si="389"/>
        <v>500000</v>
      </c>
      <c r="AH228" s="30">
        <f t="shared" si="389"/>
        <v>500000</v>
      </c>
      <c r="AI228" s="30">
        <f t="shared" si="389"/>
        <v>500000</v>
      </c>
      <c r="AJ228" s="30">
        <f t="shared" si="389"/>
        <v>500000</v>
      </c>
      <c r="AK228" s="30">
        <f t="shared" si="389"/>
        <v>500000</v>
      </c>
      <c r="AL228" s="30">
        <f t="shared" si="389"/>
        <v>500000</v>
      </c>
      <c r="AM228" s="30">
        <f t="shared" si="389"/>
        <v>500000</v>
      </c>
      <c r="AN228" s="30">
        <f t="shared" si="389"/>
        <v>500000</v>
      </c>
      <c r="AO228" s="30">
        <f t="shared" si="389"/>
        <v>500000</v>
      </c>
      <c r="AP228" s="30">
        <f t="shared" ref="AP228:CT230" si="390">IF(AP$5="",0,$S228)</f>
        <v>500000</v>
      </c>
      <c r="AQ228" s="30">
        <f t="shared" si="390"/>
        <v>500000</v>
      </c>
      <c r="AR228" s="30">
        <f t="shared" si="390"/>
        <v>500000</v>
      </c>
      <c r="AS228" s="30">
        <f t="shared" si="390"/>
        <v>500000</v>
      </c>
      <c r="AT228" s="30">
        <f t="shared" si="390"/>
        <v>500000</v>
      </c>
      <c r="AU228" s="30">
        <f t="shared" si="390"/>
        <v>500000</v>
      </c>
      <c r="AV228" s="30">
        <f t="shared" si="390"/>
        <v>500000</v>
      </c>
      <c r="AW228" s="30">
        <f t="shared" si="390"/>
        <v>500000</v>
      </c>
      <c r="AX228" s="30">
        <f t="shared" si="390"/>
        <v>500000</v>
      </c>
      <c r="AY228" s="30">
        <f t="shared" si="390"/>
        <v>500000</v>
      </c>
      <c r="AZ228" s="30">
        <f t="shared" si="390"/>
        <v>500000</v>
      </c>
      <c r="BA228" s="30">
        <f t="shared" si="390"/>
        <v>500000</v>
      </c>
      <c r="BB228" s="30">
        <f t="shared" si="390"/>
        <v>500000</v>
      </c>
      <c r="BC228" s="30">
        <f t="shared" si="390"/>
        <v>500000</v>
      </c>
      <c r="BD228" s="30">
        <f t="shared" si="390"/>
        <v>500000</v>
      </c>
      <c r="BE228" s="30">
        <f t="shared" si="390"/>
        <v>500000</v>
      </c>
      <c r="BF228" s="30">
        <f t="shared" si="390"/>
        <v>500000</v>
      </c>
      <c r="BG228" s="30">
        <f t="shared" si="390"/>
        <v>500000</v>
      </c>
      <c r="BH228" s="30">
        <f t="shared" si="390"/>
        <v>500000</v>
      </c>
      <c r="BI228" s="30">
        <f t="shared" si="390"/>
        <v>500000</v>
      </c>
      <c r="BJ228" s="30">
        <f t="shared" si="390"/>
        <v>500000</v>
      </c>
      <c r="BK228" s="30">
        <f t="shared" si="390"/>
        <v>500000</v>
      </c>
      <c r="BL228" s="30">
        <f t="shared" si="390"/>
        <v>500000</v>
      </c>
      <c r="BM228" s="30">
        <f t="shared" si="390"/>
        <v>500000</v>
      </c>
      <c r="BN228" s="30">
        <f t="shared" si="390"/>
        <v>500000</v>
      </c>
      <c r="BO228" s="30">
        <f t="shared" si="390"/>
        <v>500000</v>
      </c>
      <c r="BP228" s="30">
        <f t="shared" si="390"/>
        <v>500000</v>
      </c>
      <c r="BQ228" s="30">
        <f t="shared" si="390"/>
        <v>500000</v>
      </c>
      <c r="BR228" s="30">
        <f t="shared" si="390"/>
        <v>500000</v>
      </c>
      <c r="BS228" s="30">
        <f t="shared" si="390"/>
        <v>500000</v>
      </c>
      <c r="BT228" s="30">
        <f t="shared" si="390"/>
        <v>500000</v>
      </c>
      <c r="BU228" s="30">
        <f t="shared" si="390"/>
        <v>500000</v>
      </c>
      <c r="BV228" s="30">
        <f t="shared" si="390"/>
        <v>0</v>
      </c>
      <c r="BW228" s="30">
        <f t="shared" si="390"/>
        <v>0</v>
      </c>
      <c r="BX228" s="30">
        <f t="shared" si="390"/>
        <v>0</v>
      </c>
      <c r="BY228" s="30">
        <f t="shared" si="390"/>
        <v>0</v>
      </c>
      <c r="BZ228" s="30">
        <f t="shared" si="390"/>
        <v>0</v>
      </c>
      <c r="CA228" s="30">
        <f t="shared" si="390"/>
        <v>0</v>
      </c>
      <c r="CB228" s="30">
        <f t="shared" si="390"/>
        <v>0</v>
      </c>
      <c r="CC228" s="30">
        <f t="shared" si="390"/>
        <v>0</v>
      </c>
      <c r="CD228" s="30">
        <f t="shared" si="390"/>
        <v>0</v>
      </c>
      <c r="CE228" s="30">
        <f t="shared" si="390"/>
        <v>0</v>
      </c>
      <c r="CF228" s="30">
        <f t="shared" si="390"/>
        <v>0</v>
      </c>
      <c r="CG228" s="30">
        <f t="shared" si="390"/>
        <v>0</v>
      </c>
      <c r="CH228" s="30">
        <f t="shared" si="390"/>
        <v>0</v>
      </c>
      <c r="CI228" s="30">
        <f t="shared" si="390"/>
        <v>0</v>
      </c>
      <c r="CJ228" s="30">
        <f t="shared" si="390"/>
        <v>0</v>
      </c>
      <c r="CK228" s="30">
        <f t="shared" si="390"/>
        <v>0</v>
      </c>
      <c r="CL228" s="30">
        <f t="shared" si="390"/>
        <v>0</v>
      </c>
      <c r="CM228" s="30">
        <f t="shared" si="390"/>
        <v>0</v>
      </c>
      <c r="CN228" s="30">
        <f t="shared" si="390"/>
        <v>0</v>
      </c>
      <c r="CO228" s="30">
        <f t="shared" si="390"/>
        <v>0</v>
      </c>
      <c r="CP228" s="30">
        <f t="shared" si="390"/>
        <v>0</v>
      </c>
      <c r="CQ228" s="30">
        <f t="shared" si="390"/>
        <v>0</v>
      </c>
      <c r="CR228" s="30">
        <f t="shared" si="390"/>
        <v>0</v>
      </c>
      <c r="CS228" s="30">
        <f t="shared" si="390"/>
        <v>0</v>
      </c>
      <c r="CT228" s="30">
        <f t="shared" si="390"/>
        <v>0</v>
      </c>
    </row>
    <row r="229" spans="1:98" s="27" customFormat="1" ht="12" x14ac:dyDescent="0.25">
      <c r="A229" s="26">
        <f>ROW()</f>
        <v>229</v>
      </c>
      <c r="B229" s="133"/>
      <c r="C229" s="142"/>
      <c r="E229" s="24"/>
      <c r="F229" s="66" t="str">
        <f t="shared" si="388"/>
        <v>Постоянные расходы</v>
      </c>
      <c r="G229" s="27" t="s">
        <v>130</v>
      </c>
      <c r="M229" s="27" t="str">
        <f>Lists!$R$8</f>
        <v>руб.</v>
      </c>
      <c r="P229" s="30"/>
      <c r="R229" s="44" t="s">
        <v>24</v>
      </c>
      <c r="S229" s="123">
        <v>200000</v>
      </c>
      <c r="V229" s="85"/>
      <c r="W229" s="29">
        <f ca="1">SUM(INDIRECT(ADDRESS(ROW(),SUMIFS($1:$1,$5:$5,1))):INDIRECT(ADDRESS(ROW(),SUMIFS($1:$1,$5:$5,MAX($5:$5)))))</f>
        <v>9600000</v>
      </c>
      <c r="Z229" s="30">
        <f>IF(Z$5="",0,$S229)</f>
        <v>200000</v>
      </c>
      <c r="AA229" s="30">
        <f>IF(AA$5="",0,$S229)</f>
        <v>200000</v>
      </c>
      <c r="AB229" s="30">
        <f t="shared" si="389"/>
        <v>200000</v>
      </c>
      <c r="AC229" s="30">
        <f t="shared" si="389"/>
        <v>200000</v>
      </c>
      <c r="AD229" s="30">
        <f t="shared" si="389"/>
        <v>200000</v>
      </c>
      <c r="AE229" s="30">
        <f t="shared" si="389"/>
        <v>200000</v>
      </c>
      <c r="AF229" s="30">
        <f t="shared" si="389"/>
        <v>200000</v>
      </c>
      <c r="AG229" s="30">
        <f t="shared" si="389"/>
        <v>200000</v>
      </c>
      <c r="AH229" s="30">
        <f t="shared" si="389"/>
        <v>200000</v>
      </c>
      <c r="AI229" s="30">
        <f t="shared" si="389"/>
        <v>200000</v>
      </c>
      <c r="AJ229" s="30">
        <f t="shared" si="389"/>
        <v>200000</v>
      </c>
      <c r="AK229" s="30">
        <f t="shared" si="389"/>
        <v>200000</v>
      </c>
      <c r="AL229" s="30">
        <f t="shared" si="389"/>
        <v>200000</v>
      </c>
      <c r="AM229" s="30">
        <f t="shared" si="389"/>
        <v>200000</v>
      </c>
      <c r="AN229" s="30">
        <f t="shared" si="389"/>
        <v>200000</v>
      </c>
      <c r="AO229" s="30">
        <f t="shared" si="389"/>
        <v>200000</v>
      </c>
      <c r="AP229" s="30">
        <f t="shared" si="390"/>
        <v>200000</v>
      </c>
      <c r="AQ229" s="30">
        <f t="shared" si="390"/>
        <v>200000</v>
      </c>
      <c r="AR229" s="30">
        <f t="shared" si="390"/>
        <v>200000</v>
      </c>
      <c r="AS229" s="30">
        <f t="shared" si="390"/>
        <v>200000</v>
      </c>
      <c r="AT229" s="30">
        <f t="shared" si="390"/>
        <v>200000</v>
      </c>
      <c r="AU229" s="30">
        <f t="shared" si="390"/>
        <v>200000</v>
      </c>
      <c r="AV229" s="30">
        <f t="shared" si="390"/>
        <v>200000</v>
      </c>
      <c r="AW229" s="30">
        <f t="shared" si="390"/>
        <v>200000</v>
      </c>
      <c r="AX229" s="30">
        <f t="shared" si="390"/>
        <v>200000</v>
      </c>
      <c r="AY229" s="30">
        <f t="shared" si="390"/>
        <v>200000</v>
      </c>
      <c r="AZ229" s="30">
        <f t="shared" si="390"/>
        <v>200000</v>
      </c>
      <c r="BA229" s="30">
        <f t="shared" si="390"/>
        <v>200000</v>
      </c>
      <c r="BB229" s="30">
        <f t="shared" si="390"/>
        <v>200000</v>
      </c>
      <c r="BC229" s="30">
        <f t="shared" si="390"/>
        <v>200000</v>
      </c>
      <c r="BD229" s="30">
        <f t="shared" si="390"/>
        <v>200000</v>
      </c>
      <c r="BE229" s="30">
        <f t="shared" si="390"/>
        <v>200000</v>
      </c>
      <c r="BF229" s="30">
        <f t="shared" si="390"/>
        <v>200000</v>
      </c>
      <c r="BG229" s="30">
        <f t="shared" si="390"/>
        <v>200000</v>
      </c>
      <c r="BH229" s="30">
        <f t="shared" si="390"/>
        <v>200000</v>
      </c>
      <c r="BI229" s="30">
        <f t="shared" si="390"/>
        <v>200000</v>
      </c>
      <c r="BJ229" s="30">
        <f t="shared" si="390"/>
        <v>200000</v>
      </c>
      <c r="BK229" s="30">
        <f t="shared" si="390"/>
        <v>200000</v>
      </c>
      <c r="BL229" s="30">
        <f t="shared" si="390"/>
        <v>200000</v>
      </c>
      <c r="BM229" s="30">
        <f t="shared" si="390"/>
        <v>200000</v>
      </c>
      <c r="BN229" s="30">
        <f t="shared" si="390"/>
        <v>200000</v>
      </c>
      <c r="BO229" s="30">
        <f t="shared" si="390"/>
        <v>200000</v>
      </c>
      <c r="BP229" s="30">
        <f t="shared" si="390"/>
        <v>200000</v>
      </c>
      <c r="BQ229" s="30">
        <f t="shared" si="390"/>
        <v>200000</v>
      </c>
      <c r="BR229" s="30">
        <f t="shared" si="390"/>
        <v>200000</v>
      </c>
      <c r="BS229" s="30">
        <f t="shared" si="390"/>
        <v>200000</v>
      </c>
      <c r="BT229" s="30">
        <f t="shared" si="390"/>
        <v>200000</v>
      </c>
      <c r="BU229" s="30">
        <f t="shared" si="390"/>
        <v>200000</v>
      </c>
      <c r="BV229" s="30">
        <f t="shared" si="390"/>
        <v>0</v>
      </c>
      <c r="BW229" s="30">
        <f t="shared" si="390"/>
        <v>0</v>
      </c>
      <c r="BX229" s="30">
        <f t="shared" si="390"/>
        <v>0</v>
      </c>
      <c r="BY229" s="30">
        <f t="shared" si="390"/>
        <v>0</v>
      </c>
      <c r="BZ229" s="30">
        <f t="shared" si="390"/>
        <v>0</v>
      </c>
      <c r="CA229" s="30">
        <f t="shared" si="390"/>
        <v>0</v>
      </c>
      <c r="CB229" s="30">
        <f t="shared" si="390"/>
        <v>0</v>
      </c>
      <c r="CC229" s="30">
        <f t="shared" si="390"/>
        <v>0</v>
      </c>
      <c r="CD229" s="30">
        <f t="shared" si="390"/>
        <v>0</v>
      </c>
      <c r="CE229" s="30">
        <f t="shared" si="390"/>
        <v>0</v>
      </c>
      <c r="CF229" s="30">
        <f t="shared" si="390"/>
        <v>0</v>
      </c>
      <c r="CG229" s="30">
        <f t="shared" si="390"/>
        <v>0</v>
      </c>
      <c r="CH229" s="30">
        <f t="shared" si="390"/>
        <v>0</v>
      </c>
      <c r="CI229" s="30">
        <f t="shared" si="390"/>
        <v>0</v>
      </c>
      <c r="CJ229" s="30">
        <f t="shared" si="390"/>
        <v>0</v>
      </c>
      <c r="CK229" s="30">
        <f t="shared" si="390"/>
        <v>0</v>
      </c>
      <c r="CL229" s="30">
        <f t="shared" si="390"/>
        <v>0</v>
      </c>
      <c r="CM229" s="30">
        <f t="shared" si="390"/>
        <v>0</v>
      </c>
      <c r="CN229" s="30">
        <f t="shared" si="390"/>
        <v>0</v>
      </c>
      <c r="CO229" s="30">
        <f t="shared" si="390"/>
        <v>0</v>
      </c>
      <c r="CP229" s="30">
        <f t="shared" si="390"/>
        <v>0</v>
      </c>
      <c r="CQ229" s="30">
        <f t="shared" si="390"/>
        <v>0</v>
      </c>
      <c r="CR229" s="30">
        <f t="shared" si="390"/>
        <v>0</v>
      </c>
      <c r="CS229" s="30">
        <f t="shared" si="390"/>
        <v>0</v>
      </c>
      <c r="CT229" s="30">
        <f t="shared" si="390"/>
        <v>0</v>
      </c>
    </row>
    <row r="230" spans="1:98" s="27" customFormat="1" ht="12" x14ac:dyDescent="0.25">
      <c r="A230" s="26">
        <f>ROW()</f>
        <v>230</v>
      </c>
      <c r="B230" s="133"/>
      <c r="C230" s="142"/>
      <c r="E230" s="24"/>
      <c r="F230" s="66" t="str">
        <f t="shared" si="388"/>
        <v>Постоянные расходы</v>
      </c>
      <c r="G230" s="27" t="s">
        <v>131</v>
      </c>
      <c r="M230" s="27" t="str">
        <f>Lists!$R$8</f>
        <v>руб.</v>
      </c>
      <c r="P230" s="30"/>
      <c r="R230" s="44" t="s">
        <v>24</v>
      </c>
      <c r="S230" s="123">
        <v>50000</v>
      </c>
      <c r="V230" s="85"/>
      <c r="W230" s="29">
        <f ca="1">SUM(INDIRECT(ADDRESS(ROW(),SUMIFS($1:$1,$5:$5,1))):INDIRECT(ADDRESS(ROW(),SUMIFS($1:$1,$5:$5,MAX($5:$5)))))</f>
        <v>2400000</v>
      </c>
      <c r="Z230" s="30">
        <f t="shared" si="389"/>
        <v>50000</v>
      </c>
      <c r="AA230" s="30">
        <f>IF(AA$5="",0,$S230)</f>
        <v>50000</v>
      </c>
      <c r="AB230" s="30">
        <f t="shared" si="389"/>
        <v>50000</v>
      </c>
      <c r="AC230" s="30">
        <f t="shared" si="389"/>
        <v>50000</v>
      </c>
      <c r="AD230" s="30">
        <f t="shared" si="389"/>
        <v>50000</v>
      </c>
      <c r="AE230" s="30">
        <f t="shared" si="389"/>
        <v>50000</v>
      </c>
      <c r="AF230" s="30">
        <f t="shared" si="389"/>
        <v>50000</v>
      </c>
      <c r="AG230" s="30">
        <f t="shared" si="389"/>
        <v>50000</v>
      </c>
      <c r="AH230" s="30">
        <f t="shared" si="389"/>
        <v>50000</v>
      </c>
      <c r="AI230" s="30">
        <f t="shared" si="389"/>
        <v>50000</v>
      </c>
      <c r="AJ230" s="30">
        <f t="shared" si="389"/>
        <v>50000</v>
      </c>
      <c r="AK230" s="30">
        <f t="shared" si="389"/>
        <v>50000</v>
      </c>
      <c r="AL230" s="30">
        <f t="shared" si="389"/>
        <v>50000</v>
      </c>
      <c r="AM230" s="30">
        <f t="shared" si="389"/>
        <v>50000</v>
      </c>
      <c r="AN230" s="30">
        <f t="shared" si="389"/>
        <v>50000</v>
      </c>
      <c r="AO230" s="30">
        <f t="shared" si="389"/>
        <v>50000</v>
      </c>
      <c r="AP230" s="30">
        <f t="shared" si="390"/>
        <v>50000</v>
      </c>
      <c r="AQ230" s="30">
        <f t="shared" si="390"/>
        <v>50000</v>
      </c>
      <c r="AR230" s="30">
        <f t="shared" si="390"/>
        <v>50000</v>
      </c>
      <c r="AS230" s="30">
        <f t="shared" si="390"/>
        <v>50000</v>
      </c>
      <c r="AT230" s="30">
        <f t="shared" si="390"/>
        <v>50000</v>
      </c>
      <c r="AU230" s="30">
        <f t="shared" si="390"/>
        <v>50000</v>
      </c>
      <c r="AV230" s="30">
        <f t="shared" si="390"/>
        <v>50000</v>
      </c>
      <c r="AW230" s="30">
        <f t="shared" si="390"/>
        <v>50000</v>
      </c>
      <c r="AX230" s="30">
        <f t="shared" si="390"/>
        <v>50000</v>
      </c>
      <c r="AY230" s="30">
        <f t="shared" si="390"/>
        <v>50000</v>
      </c>
      <c r="AZ230" s="30">
        <f t="shared" si="390"/>
        <v>50000</v>
      </c>
      <c r="BA230" s="30">
        <f t="shared" si="390"/>
        <v>50000</v>
      </c>
      <c r="BB230" s="30">
        <f t="shared" si="390"/>
        <v>50000</v>
      </c>
      <c r="BC230" s="30">
        <f t="shared" si="390"/>
        <v>50000</v>
      </c>
      <c r="BD230" s="30">
        <f t="shared" si="390"/>
        <v>50000</v>
      </c>
      <c r="BE230" s="30">
        <f t="shared" si="390"/>
        <v>50000</v>
      </c>
      <c r="BF230" s="30">
        <f t="shared" si="390"/>
        <v>50000</v>
      </c>
      <c r="BG230" s="30">
        <f t="shared" si="390"/>
        <v>50000</v>
      </c>
      <c r="BH230" s="30">
        <f t="shared" si="390"/>
        <v>50000</v>
      </c>
      <c r="BI230" s="30">
        <f t="shared" si="390"/>
        <v>50000</v>
      </c>
      <c r="BJ230" s="30">
        <f t="shared" si="390"/>
        <v>50000</v>
      </c>
      <c r="BK230" s="30">
        <f t="shared" si="390"/>
        <v>50000</v>
      </c>
      <c r="BL230" s="30">
        <f t="shared" si="390"/>
        <v>50000</v>
      </c>
      <c r="BM230" s="30">
        <f t="shared" si="390"/>
        <v>50000</v>
      </c>
      <c r="BN230" s="30">
        <f t="shared" si="390"/>
        <v>50000</v>
      </c>
      <c r="BO230" s="30">
        <f t="shared" si="390"/>
        <v>50000</v>
      </c>
      <c r="BP230" s="30">
        <f t="shared" si="390"/>
        <v>50000</v>
      </c>
      <c r="BQ230" s="30">
        <f t="shared" si="390"/>
        <v>50000</v>
      </c>
      <c r="BR230" s="30">
        <f t="shared" si="390"/>
        <v>50000</v>
      </c>
      <c r="BS230" s="30">
        <f t="shared" si="390"/>
        <v>50000</v>
      </c>
      <c r="BT230" s="30">
        <f t="shared" si="390"/>
        <v>50000</v>
      </c>
      <c r="BU230" s="30">
        <f t="shared" si="390"/>
        <v>50000</v>
      </c>
      <c r="BV230" s="30">
        <f t="shared" si="390"/>
        <v>0</v>
      </c>
      <c r="BW230" s="30">
        <f t="shared" si="390"/>
        <v>0</v>
      </c>
      <c r="BX230" s="30">
        <f t="shared" si="390"/>
        <v>0</v>
      </c>
      <c r="BY230" s="30">
        <f t="shared" si="390"/>
        <v>0</v>
      </c>
      <c r="BZ230" s="30">
        <f t="shared" si="390"/>
        <v>0</v>
      </c>
      <c r="CA230" s="30">
        <f t="shared" si="390"/>
        <v>0</v>
      </c>
      <c r="CB230" s="30">
        <f t="shared" si="390"/>
        <v>0</v>
      </c>
      <c r="CC230" s="30">
        <f t="shared" si="390"/>
        <v>0</v>
      </c>
      <c r="CD230" s="30">
        <f t="shared" si="390"/>
        <v>0</v>
      </c>
      <c r="CE230" s="30">
        <f t="shared" si="390"/>
        <v>0</v>
      </c>
      <c r="CF230" s="30">
        <f t="shared" si="390"/>
        <v>0</v>
      </c>
      <c r="CG230" s="30">
        <f t="shared" si="390"/>
        <v>0</v>
      </c>
      <c r="CH230" s="30">
        <f t="shared" si="390"/>
        <v>0</v>
      </c>
      <c r="CI230" s="30">
        <f t="shared" si="390"/>
        <v>0</v>
      </c>
      <c r="CJ230" s="30">
        <f t="shared" si="390"/>
        <v>0</v>
      </c>
      <c r="CK230" s="30">
        <f t="shared" si="390"/>
        <v>0</v>
      </c>
      <c r="CL230" s="30">
        <f t="shared" si="390"/>
        <v>0</v>
      </c>
      <c r="CM230" s="30">
        <f t="shared" si="390"/>
        <v>0</v>
      </c>
      <c r="CN230" s="30">
        <f t="shared" si="390"/>
        <v>0</v>
      </c>
      <c r="CO230" s="30">
        <f t="shared" si="390"/>
        <v>0</v>
      </c>
      <c r="CP230" s="30">
        <f t="shared" si="390"/>
        <v>0</v>
      </c>
      <c r="CQ230" s="30">
        <f t="shared" si="390"/>
        <v>0</v>
      </c>
      <c r="CR230" s="30">
        <f t="shared" si="390"/>
        <v>0</v>
      </c>
      <c r="CS230" s="30">
        <f t="shared" si="390"/>
        <v>0</v>
      </c>
      <c r="CT230" s="30">
        <f t="shared" si="390"/>
        <v>0</v>
      </c>
    </row>
    <row r="231" spans="1:98" s="2" customFormat="1" ht="12" x14ac:dyDescent="0.25">
      <c r="A231" s="11">
        <f>ROW()</f>
        <v>231</v>
      </c>
      <c r="B231" s="134"/>
      <c r="C231" s="142"/>
      <c r="E231" s="23" t="str">
        <f>Lists!$N$9</f>
        <v>пустая строка</v>
      </c>
      <c r="P231" s="3"/>
      <c r="R231" s="23"/>
      <c r="S231" s="3"/>
      <c r="V231" s="74"/>
      <c r="W231" s="5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</row>
    <row r="232" spans="1:98" s="13" customFormat="1" x14ac:dyDescent="0.3">
      <c r="A232" s="12">
        <f>ROW()</f>
        <v>232</v>
      </c>
      <c r="B232" s="131"/>
      <c r="C232" s="142"/>
      <c r="E232" s="92"/>
      <c r="F232" s="13" t="s">
        <v>132</v>
      </c>
      <c r="M232" s="4" t="str">
        <f>Lists!$R$8</f>
        <v>руб.</v>
      </c>
      <c r="P232" s="10"/>
      <c r="R232" s="92"/>
      <c r="S232" s="10"/>
      <c r="V232" s="80">
        <f ca="1">W232-(W223-W225)</f>
        <v>0</v>
      </c>
      <c r="W232" s="10">
        <f ca="1">SUM(INDIRECT(ADDRESS(ROW(),SUMIFS($1:$1,$5:$5,1))):INDIRECT(ADDRESS(ROW(),SUMIFS($1:$1,$5:$5,MAX($5:$5)))))</f>
        <v>234494605.54561013</v>
      </c>
      <c r="Z232" s="10">
        <f ca="1">Z223-Z225</f>
        <v>-3370000</v>
      </c>
      <c r="AA232" s="10">
        <f t="shared" ref="AA232:CL232" ca="1" si="391">AA223-AA225</f>
        <v>-3480000</v>
      </c>
      <c r="AB232" s="10">
        <f t="shared" ca="1" si="391"/>
        <v>-3740000</v>
      </c>
      <c r="AC232" s="10">
        <f t="shared" ca="1" si="391"/>
        <v>-3900000</v>
      </c>
      <c r="AD232" s="10">
        <f t="shared" ca="1" si="391"/>
        <v>-4050000</v>
      </c>
      <c r="AE232" s="10">
        <f t="shared" ca="1" si="391"/>
        <v>-4150000</v>
      </c>
      <c r="AF232" s="10">
        <f t="shared" ca="1" si="391"/>
        <v>-4150000</v>
      </c>
      <c r="AG232" s="10">
        <f t="shared" ca="1" si="391"/>
        <v>-4150000</v>
      </c>
      <c r="AH232" s="10">
        <f t="shared" ca="1" si="391"/>
        <v>-4146434.42</v>
      </c>
      <c r="AI232" s="10">
        <f t="shared" ca="1" si="391"/>
        <v>-4119797.44</v>
      </c>
      <c r="AJ232" s="10">
        <f t="shared" ca="1" si="391"/>
        <v>-4056372.0640000002</v>
      </c>
      <c r="AK232" s="10">
        <f t="shared" ca="1" si="391"/>
        <v>-3980189.2524999999</v>
      </c>
      <c r="AL232" s="10">
        <f t="shared" ca="1" si="391"/>
        <v>-3901421.3955000001</v>
      </c>
      <c r="AM232" s="10">
        <f t="shared" ca="1" si="391"/>
        <v>-3824484.5686999997</v>
      </c>
      <c r="AN232" s="10">
        <f t="shared" ca="1" si="391"/>
        <v>-3704186.6186500001</v>
      </c>
      <c r="AO232" s="10">
        <f t="shared" ca="1" si="391"/>
        <v>-3443682.9842749997</v>
      </c>
      <c r="AP232" s="10">
        <f t="shared" ca="1" si="391"/>
        <v>-3005014.3960250001</v>
      </c>
      <c r="AQ232" s="10">
        <f t="shared" ca="1" si="391"/>
        <v>-2376181.785805</v>
      </c>
      <c r="AR232" s="10">
        <f t="shared" ca="1" si="391"/>
        <v>-1581322.2425550004</v>
      </c>
      <c r="AS232" s="10">
        <f t="shared" ca="1" si="391"/>
        <v>-676706.33408999816</v>
      </c>
      <c r="AT232" s="10">
        <f t="shared" ca="1" si="391"/>
        <v>293276.80194750056</v>
      </c>
      <c r="AU232" s="10">
        <f t="shared" ca="1" si="391"/>
        <v>1298338.9005500004</v>
      </c>
      <c r="AV232" s="10">
        <f t="shared" ca="1" si="391"/>
        <v>2321751.5187975001</v>
      </c>
      <c r="AW232" s="10">
        <f t="shared" ca="1" si="391"/>
        <v>3353528.4109400008</v>
      </c>
      <c r="AX232" s="10">
        <f t="shared" ca="1" si="391"/>
        <v>4388136.9503875002</v>
      </c>
      <c r="AY232" s="10">
        <f t="shared" ca="1" si="391"/>
        <v>5423786.6654124986</v>
      </c>
      <c r="AZ232" s="10">
        <f t="shared" ca="1" si="391"/>
        <v>6459788.2192875016</v>
      </c>
      <c r="BA232" s="10">
        <f t="shared" ca="1" si="391"/>
        <v>7495854.7925624996</v>
      </c>
      <c r="BB232" s="10">
        <f t="shared" ca="1" si="391"/>
        <v>8531923.0699750017</v>
      </c>
      <c r="BC232" s="10">
        <f t="shared" ca="1" si="391"/>
        <v>9567988.8567250036</v>
      </c>
      <c r="BD232" s="10">
        <f t="shared" ca="1" si="391"/>
        <v>10604054.643475</v>
      </c>
      <c r="BE232" s="10">
        <f t="shared" ca="1" si="391"/>
        <v>11631206.480225001</v>
      </c>
      <c r="BF232" s="10">
        <f t="shared" ca="1" si="391"/>
        <v>12591765.866974996</v>
      </c>
      <c r="BG232" s="10">
        <f t="shared" ca="1" si="391"/>
        <v>13393761.813725004</v>
      </c>
      <c r="BH232" s="10">
        <f t="shared" ca="1" si="391"/>
        <v>14005300.731725</v>
      </c>
      <c r="BI232" s="10">
        <f t="shared" ca="1" si="391"/>
        <v>14419920.007224999</v>
      </c>
      <c r="BJ232" s="10">
        <f t="shared" ca="1" si="391"/>
        <v>14664482.090725008</v>
      </c>
      <c r="BK232" s="10">
        <f t="shared" ca="1" si="391"/>
        <v>14797065.299100008</v>
      </c>
      <c r="BL232" s="10">
        <f t="shared" ca="1" si="391"/>
        <v>14863564.021537498</v>
      </c>
      <c r="BM232" s="10">
        <f t="shared" ca="1" si="391"/>
        <v>14894708.445225</v>
      </c>
      <c r="BN232" s="10">
        <f t="shared" ca="1" si="391"/>
        <v>14907387.621487506</v>
      </c>
      <c r="BO232" s="10">
        <f t="shared" ca="1" si="391"/>
        <v>14911677.197750002</v>
      </c>
      <c r="BP232" s="10">
        <f t="shared" ca="1" si="391"/>
        <v>14913133.448787507</v>
      </c>
      <c r="BQ232" s="10">
        <f t="shared" ca="1" si="391"/>
        <v>14913549.520512514</v>
      </c>
      <c r="BR232" s="10">
        <f t="shared" ca="1" si="391"/>
        <v>14913613.753387503</v>
      </c>
      <c r="BS232" s="10">
        <f t="shared" ca="1" si="391"/>
        <v>14913612.966862507</v>
      </c>
      <c r="BT232" s="10">
        <f t="shared" ca="1" si="391"/>
        <v>14913610.476200007</v>
      </c>
      <c r="BU232" s="10">
        <f t="shared" ca="1" si="391"/>
        <v>14913610.476200007</v>
      </c>
      <c r="BV232" s="10">
        <f t="shared" si="391"/>
        <v>0</v>
      </c>
      <c r="BW232" s="10">
        <f t="shared" si="391"/>
        <v>0</v>
      </c>
      <c r="BX232" s="10">
        <f t="shared" si="391"/>
        <v>0</v>
      </c>
      <c r="BY232" s="10">
        <f t="shared" si="391"/>
        <v>0</v>
      </c>
      <c r="BZ232" s="10">
        <f t="shared" si="391"/>
        <v>0</v>
      </c>
      <c r="CA232" s="10">
        <f t="shared" si="391"/>
        <v>0</v>
      </c>
      <c r="CB232" s="10">
        <f t="shared" si="391"/>
        <v>0</v>
      </c>
      <c r="CC232" s="10">
        <f t="shared" si="391"/>
        <v>0</v>
      </c>
      <c r="CD232" s="10">
        <f t="shared" si="391"/>
        <v>0</v>
      </c>
      <c r="CE232" s="10">
        <f t="shared" si="391"/>
        <v>0</v>
      </c>
      <c r="CF232" s="10">
        <f t="shared" si="391"/>
        <v>0</v>
      </c>
      <c r="CG232" s="10">
        <f t="shared" si="391"/>
        <v>0</v>
      </c>
      <c r="CH232" s="10">
        <f t="shared" si="391"/>
        <v>0</v>
      </c>
      <c r="CI232" s="10">
        <f t="shared" si="391"/>
        <v>0</v>
      </c>
      <c r="CJ232" s="10">
        <f t="shared" si="391"/>
        <v>0</v>
      </c>
      <c r="CK232" s="10">
        <f t="shared" si="391"/>
        <v>0</v>
      </c>
      <c r="CL232" s="10">
        <f t="shared" si="391"/>
        <v>0</v>
      </c>
      <c r="CM232" s="10">
        <f t="shared" ref="CM232:CT232" si="392">CM223-CM225</f>
        <v>0</v>
      </c>
      <c r="CN232" s="10">
        <f t="shared" si="392"/>
        <v>0</v>
      </c>
      <c r="CO232" s="10">
        <f t="shared" si="392"/>
        <v>0</v>
      </c>
      <c r="CP232" s="10">
        <f t="shared" si="392"/>
        <v>0</v>
      </c>
      <c r="CQ232" s="10">
        <f t="shared" si="392"/>
        <v>0</v>
      </c>
      <c r="CR232" s="10">
        <f t="shared" si="392"/>
        <v>0</v>
      </c>
      <c r="CS232" s="10">
        <f t="shared" si="392"/>
        <v>0</v>
      </c>
      <c r="CT232" s="10">
        <f t="shared" si="392"/>
        <v>0</v>
      </c>
    </row>
    <row r="233" spans="1:98" s="107" customFormat="1" ht="12" x14ac:dyDescent="0.25">
      <c r="A233" s="105">
        <f>ROW()</f>
        <v>233</v>
      </c>
      <c r="B233" s="135"/>
      <c r="C233" s="143"/>
      <c r="E233" s="108"/>
      <c r="F233" s="107" t="s">
        <v>133</v>
      </c>
      <c r="M233" s="107" t="s">
        <v>74</v>
      </c>
      <c r="P233" s="109"/>
      <c r="R233" s="108"/>
      <c r="S233" s="128"/>
      <c r="V233" s="110"/>
      <c r="W233" s="111">
        <f ca="1">IF(W$202=0,0,W232/W$202)</f>
        <v>0.26457552067200357</v>
      </c>
      <c r="X233" s="112"/>
      <c r="Y233" s="112"/>
      <c r="Z233" s="111">
        <f ca="1">IF(Z$202=0,0,Z232/Z$202)</f>
        <v>0</v>
      </c>
      <c r="AA233" s="111">
        <f t="shared" ref="AA233" ca="1" si="393">IF(AA$202=0,0,AA232/AA$202)</f>
        <v>0</v>
      </c>
      <c r="AB233" s="111">
        <f t="shared" ref="AB233" ca="1" si="394">IF(AB$202=0,0,AB232/AB$202)</f>
        <v>0</v>
      </c>
      <c r="AC233" s="111">
        <f t="shared" ref="AC233" ca="1" si="395">IF(AC$202=0,0,AC232/AC$202)</f>
        <v>0</v>
      </c>
      <c r="AD233" s="111">
        <f t="shared" ref="AD233" ca="1" si="396">IF(AD$202=0,0,AD232/AD$202)</f>
        <v>0</v>
      </c>
      <c r="AE233" s="111">
        <f t="shared" ref="AE233" ca="1" si="397">IF(AE$202=0,0,AE232/AE$202)</f>
        <v>0</v>
      </c>
      <c r="AF233" s="111">
        <f t="shared" ref="AF233" ca="1" si="398">IF(AF$202=0,0,AF232/AF$202)</f>
        <v>0</v>
      </c>
      <c r="AG233" s="111">
        <f t="shared" ref="AG233" ca="1" si="399">IF(AG$202=0,0,AG232/AG$202)</f>
        <v>0</v>
      </c>
      <c r="AH233" s="111">
        <f t="shared" ref="AH233" ca="1" si="400">IF(AH$202=0,0,AH232/AH$202)</f>
        <v>-658.98007374209328</v>
      </c>
      <c r="AI233" s="111">
        <f t="shared" ref="AI233" ca="1" si="401">IF(AI$202=0,0,AI232/AI$202)</f>
        <v>-75.547700816395377</v>
      </c>
      <c r="AJ233" s="111">
        <f t="shared" ref="AJ233" ca="1" si="402">IF(AJ$202=0,0,AJ232/AJ$202)</f>
        <v>-23.414046261819372</v>
      </c>
      <c r="AK233" s="111">
        <f t="shared" ref="AK233" ca="1" si="403">IF(AK$202=0,0,AK232/AK$202)</f>
        <v>-12.332592826815791</v>
      </c>
      <c r="AL233" s="111">
        <f t="shared" ref="AL233" ca="1" si="404">IF(AL$202=0,0,AL232/AL$202)</f>
        <v>-8.0848537269424323</v>
      </c>
      <c r="AM233" s="111">
        <f t="shared" ref="AM233" ca="1" si="405">IF(AM$202=0,0,AM232/AM$202)</f>
        <v>-5.9573991153498431</v>
      </c>
      <c r="AN233" s="111">
        <f t="shared" ref="AN233" ca="1" si="406">IF(AN$202=0,0,AN232/AN$202)</f>
        <v>-4.2155281299596732</v>
      </c>
      <c r="AO233" s="111">
        <f t="shared" ref="AO233" ca="1" si="407">IF(AO$202=0,0,AO232/AO$202)</f>
        <v>-2.5051456391976394</v>
      </c>
      <c r="AP233" s="111">
        <f t="shared" ref="AP233" ca="1" si="408">IF(AP$202=0,0,AP232/AP$202)</f>
        <v>-1.3553862837133248</v>
      </c>
      <c r="AQ233" s="111">
        <f t="shared" ref="AQ233" ca="1" si="409">IF(AQ$202=0,0,AQ232/AQ$202)</f>
        <v>-0.69024239667738418</v>
      </c>
      <c r="AR233" s="111">
        <f t="shared" ref="AR233" ca="1" si="410">IF(AR$202=0,0,AR232/AR$202)</f>
        <v>-0.31517314802491869</v>
      </c>
      <c r="AS233" s="111">
        <f t="shared" ref="AS233" ca="1" si="411">IF(AS$202=0,0,AS232/AS$202)</f>
        <v>-9.8969849502928989E-2</v>
      </c>
      <c r="AT233" s="111">
        <f t="shared" ref="AT233" ca="1" si="412">IF(AT$202=0,0,AT232/AT$202)</f>
        <v>3.3279272479404598E-2</v>
      </c>
      <c r="AU233" s="111">
        <f t="shared" ref="AU233" ca="1" si="413">IF(AU$202=0,0,AU232/AU$202)</f>
        <v>0.11937881524765988</v>
      </c>
      <c r="AV233" s="111">
        <f t="shared" ref="AV233" ca="1" si="414">IF(AV$202=0,0,AV232/AV$202)</f>
        <v>0.17878595473872647</v>
      </c>
      <c r="AW233" s="111">
        <f t="shared" ref="AW233" ca="1" si="415">IF(AW$202=0,0,AW232/AW$202)</f>
        <v>0.22180201702542837</v>
      </c>
      <c r="AX233" s="111">
        <f t="shared" ref="AX233" ca="1" si="416">IF(AX$202=0,0,AX232/AX$202)</f>
        <v>0.25421267131801994</v>
      </c>
      <c r="AY233" s="111">
        <f t="shared" ref="AY233" ca="1" si="417">IF(AY$202=0,0,AY232/AY$202)</f>
        <v>0.27946945221486724</v>
      </c>
      <c r="AZ233" s="111">
        <f t="shared" ref="AZ233" ca="1" si="418">IF(AZ$202=0,0,AZ232/AZ$202)</f>
        <v>0.29969580925547706</v>
      </c>
      <c r="BA233" s="111">
        <f t="shared" ref="BA233" ca="1" si="419">IF(BA$202=0,0,BA232/BA$202)</f>
        <v>0.3162561640776847</v>
      </c>
      <c r="BB233" s="111">
        <f t="shared" ref="BB233" ca="1" si="420">IF(BB$202=0,0,BB232/BB$202)</f>
        <v>0.33006420504245743</v>
      </c>
      <c r="BC233" s="111">
        <f t="shared" ref="BC233" ca="1" si="421">IF(BC$202=0,0,BC232/BC$202)</f>
        <v>0.34175377180592859</v>
      </c>
      <c r="BD233" s="111">
        <f t="shared" ref="BD233" ca="1" si="422">IF(BD$202=0,0,BD232/BD$202)</f>
        <v>0.35177782637838051</v>
      </c>
      <c r="BE233" s="111">
        <f t="shared" ref="BE233" ca="1" si="423">IF(BE$202=0,0,BE232/BE$202)</f>
        <v>0.36036815109915693</v>
      </c>
      <c r="BF233" s="111">
        <f t="shared" ref="BF233" ca="1" si="424">IF(BF$202=0,0,BF232/BF$202)</f>
        <v>0.36724586889505806</v>
      </c>
      <c r="BG233" s="111">
        <f t="shared" ref="BG233" ca="1" si="425">IF(BG$202=0,0,BG232/BG$202)</f>
        <v>0.37203494129787446</v>
      </c>
      <c r="BH233" s="111">
        <f t="shared" ref="BH233" ca="1" si="426">IF(BH$202=0,0,BH232/BH$202)</f>
        <v>0.37505531770754358</v>
      </c>
      <c r="BI233" s="111">
        <f t="shared" ref="BI233" ca="1" si="427">IF(BI$202=0,0,BI232/BI$202)</f>
        <v>0.3766662963783301</v>
      </c>
      <c r="BJ233" s="111">
        <f t="shared" ref="BJ233" ca="1" si="428">IF(BJ$202=0,0,BJ232/BJ$202)</f>
        <v>0.37731986089185016</v>
      </c>
      <c r="BK233" s="111">
        <f t="shared" ref="BK233" ca="1" si="429">IF(BK$202=0,0,BK232/BK$202)</f>
        <v>0.37751749159737291</v>
      </c>
      <c r="BL233" s="111">
        <f t="shared" ref="BL233" ca="1" si="430">IF(BL$202=0,0,BL232/BL$202)</f>
        <v>0.37754022972404738</v>
      </c>
      <c r="BM233" s="111">
        <f t="shared" ref="BM233" ca="1" si="431">IF(BM$202=0,0,BM232/BM$202)</f>
        <v>0.37751846260793792</v>
      </c>
      <c r="BN233" s="111">
        <f t="shared" ref="BN233" ca="1" si="432">IF(BN$202=0,0,BN232/BN$202)</f>
        <v>0.3774842988922541</v>
      </c>
      <c r="BO233" s="111">
        <f t="shared" ref="BO233" ca="1" si="433">IF(BO$202=0,0,BO232/BO$202)</f>
        <v>0.37745701427349232</v>
      </c>
      <c r="BP233" s="111">
        <f t="shared" ref="BP233" ca="1" si="434">IF(BP$202=0,0,BP232/BP$202)</f>
        <v>0.37744376628502024</v>
      </c>
      <c r="BQ233" s="111">
        <f t="shared" ref="BQ233" ca="1" si="435">IF(BQ$202=0,0,BQ232/BQ$202)</f>
        <v>0.37743819293303221</v>
      </c>
      <c r="BR233" s="111">
        <f t="shared" ref="BR233" ca="1" si="436">IF(BR$202=0,0,BR232/BR$202)</f>
        <v>0.37743593678367654</v>
      </c>
      <c r="BS233" s="111">
        <f t="shared" ref="BS233" ca="1" si="437">IF(BS$202=0,0,BS232/BS$202)</f>
        <v>0.37743509044480994</v>
      </c>
      <c r="BT233" s="111">
        <f t="shared" ref="BT233" ca="1" si="438">IF(BT$202=0,0,BT232/BT$202)</f>
        <v>0.37743491471573282</v>
      </c>
      <c r="BU233" s="111">
        <f t="shared" ref="BU233" ca="1" si="439">IF(BU$202=0,0,BU232/BU$202)</f>
        <v>0.37743491471573282</v>
      </c>
      <c r="BV233" s="111">
        <f t="shared" ref="BV233" si="440">IF(BV$202=0,0,BV232/BV$202)</f>
        <v>0</v>
      </c>
      <c r="BW233" s="111">
        <f t="shared" ref="BW233" si="441">IF(BW$202=0,0,BW232/BW$202)</f>
        <v>0</v>
      </c>
      <c r="BX233" s="111">
        <f t="shared" ref="BX233" si="442">IF(BX$202=0,0,BX232/BX$202)</f>
        <v>0</v>
      </c>
      <c r="BY233" s="111">
        <f t="shared" ref="BY233" si="443">IF(BY$202=0,0,BY232/BY$202)</f>
        <v>0</v>
      </c>
      <c r="BZ233" s="111">
        <f t="shared" ref="BZ233" si="444">IF(BZ$202=0,0,BZ232/BZ$202)</f>
        <v>0</v>
      </c>
      <c r="CA233" s="111">
        <f t="shared" ref="CA233" si="445">IF(CA$202=0,0,CA232/CA$202)</f>
        <v>0</v>
      </c>
      <c r="CB233" s="111">
        <f t="shared" ref="CB233" si="446">IF(CB$202=0,0,CB232/CB$202)</f>
        <v>0</v>
      </c>
      <c r="CC233" s="111">
        <f t="shared" ref="CC233" si="447">IF(CC$202=0,0,CC232/CC$202)</f>
        <v>0</v>
      </c>
      <c r="CD233" s="111">
        <f t="shared" ref="CD233" si="448">IF(CD$202=0,0,CD232/CD$202)</f>
        <v>0</v>
      </c>
      <c r="CE233" s="111">
        <f t="shared" ref="CE233" si="449">IF(CE$202=0,0,CE232/CE$202)</f>
        <v>0</v>
      </c>
      <c r="CF233" s="111">
        <f t="shared" ref="CF233" si="450">IF(CF$202=0,0,CF232/CF$202)</f>
        <v>0</v>
      </c>
      <c r="CG233" s="111">
        <f t="shared" ref="CG233" si="451">IF(CG$202=0,0,CG232/CG$202)</f>
        <v>0</v>
      </c>
      <c r="CH233" s="111">
        <f t="shared" ref="CH233" si="452">IF(CH$202=0,0,CH232/CH$202)</f>
        <v>0</v>
      </c>
      <c r="CI233" s="111">
        <f t="shared" ref="CI233" si="453">IF(CI$202=0,0,CI232/CI$202)</f>
        <v>0</v>
      </c>
      <c r="CJ233" s="111">
        <f t="shared" ref="CJ233" si="454">IF(CJ$202=0,0,CJ232/CJ$202)</f>
        <v>0</v>
      </c>
      <c r="CK233" s="111">
        <f t="shared" ref="CK233" si="455">IF(CK$202=0,0,CK232/CK$202)</f>
        <v>0</v>
      </c>
      <c r="CL233" s="111">
        <f t="shared" ref="CL233" si="456">IF(CL$202=0,0,CL232/CL$202)</f>
        <v>0</v>
      </c>
      <c r="CM233" s="111">
        <f t="shared" ref="CM233" si="457">IF(CM$202=0,0,CM232/CM$202)</f>
        <v>0</v>
      </c>
      <c r="CN233" s="111">
        <f t="shared" ref="CN233" si="458">IF(CN$202=0,0,CN232/CN$202)</f>
        <v>0</v>
      </c>
      <c r="CO233" s="111">
        <f t="shared" ref="CO233" si="459">IF(CO$202=0,0,CO232/CO$202)</f>
        <v>0</v>
      </c>
      <c r="CP233" s="111">
        <f t="shared" ref="CP233" si="460">IF(CP$202=0,0,CP232/CP$202)</f>
        <v>0</v>
      </c>
      <c r="CQ233" s="111">
        <f t="shared" ref="CQ233" si="461">IF(CQ$202=0,0,CQ232/CQ$202)</f>
        <v>0</v>
      </c>
      <c r="CR233" s="111">
        <f t="shared" ref="CR233" si="462">IF(CR$202=0,0,CR232/CR$202)</f>
        <v>0</v>
      </c>
      <c r="CS233" s="111">
        <f t="shared" ref="CS233" si="463">IF(CS$202=0,0,CS232/CS$202)</f>
        <v>0</v>
      </c>
      <c r="CT233" s="111">
        <f t="shared" ref="CT233" si="464">IF(CT$202=0,0,CT232/CT$202)</f>
        <v>0</v>
      </c>
    </row>
    <row r="234" spans="1:98" s="27" customFormat="1" ht="12" x14ac:dyDescent="0.25">
      <c r="A234" s="26">
        <f>ROW()</f>
        <v>234</v>
      </c>
      <c r="B234" s="133"/>
      <c r="C234" s="142"/>
      <c r="E234" s="24"/>
      <c r="F234" s="127" t="s">
        <v>116</v>
      </c>
      <c r="H234" s="67"/>
      <c r="I234" s="67"/>
      <c r="J234" s="67"/>
      <c r="K234" s="67"/>
      <c r="L234" s="67"/>
      <c r="M234" s="27" t="str">
        <f>Lists!$R$8</f>
        <v>руб.</v>
      </c>
      <c r="P234" s="30"/>
      <c r="Q234" s="124"/>
      <c r="R234" s="125"/>
      <c r="S234" s="129"/>
      <c r="T234" s="124"/>
      <c r="U234" s="124"/>
      <c r="V234" s="85"/>
      <c r="W234" s="29">
        <f ca="1">SUM(INDIRECT(ADDRESS(ROW(),SUMIFS($1:$1,$5:$5,1))):INDIRECT(ADDRESS(ROW(),SUMIFS($1:$1,$5:$5,MAX($5:$5)))))</f>
        <v>42142857.142857127</v>
      </c>
      <c r="Z234" s="30">
        <f ca="1">Potoki!Z$161</f>
        <v>0</v>
      </c>
      <c r="AA234" s="30">
        <f ca="1">Potoki!AA$161</f>
        <v>0</v>
      </c>
      <c r="AB234" s="30">
        <f ca="1">Potoki!AB$161</f>
        <v>0</v>
      </c>
      <c r="AC234" s="30">
        <f ca="1">Potoki!AC$161</f>
        <v>357142.8571428571</v>
      </c>
      <c r="AD234" s="30">
        <f ca="1">Potoki!AD$161</f>
        <v>357142.8571428571</v>
      </c>
      <c r="AE234" s="30">
        <f ca="1">Potoki!AE$161</f>
        <v>357142.8571428571</v>
      </c>
      <c r="AF234" s="30">
        <f ca="1">Potoki!AF$161</f>
        <v>357142.8571428571</v>
      </c>
      <c r="AG234" s="30">
        <f ca="1">Potoki!AG$161</f>
        <v>357142.8571428571</v>
      </c>
      <c r="AH234" s="30">
        <f ca="1">Potoki!AH$161</f>
        <v>357142.8571428571</v>
      </c>
      <c r="AI234" s="30">
        <f ca="1">Potoki!AI$161</f>
        <v>357142.8571428571</v>
      </c>
      <c r="AJ234" s="30">
        <f ca="1">Potoki!AJ$161</f>
        <v>357142.8571428571</v>
      </c>
      <c r="AK234" s="30">
        <f ca="1">Potoki!AK$161</f>
        <v>357142.8571428571</v>
      </c>
      <c r="AL234" s="30">
        <f ca="1">Potoki!AL$161</f>
        <v>357142.8571428571</v>
      </c>
      <c r="AM234" s="30">
        <f ca="1">Potoki!AM$161</f>
        <v>357142.8571428571</v>
      </c>
      <c r="AN234" s="30">
        <f ca="1">Potoki!AN$161</f>
        <v>357142.8571428571</v>
      </c>
      <c r="AO234" s="30">
        <f ca="1">Potoki!AO$161</f>
        <v>357142.8571428571</v>
      </c>
      <c r="AP234" s="30">
        <f ca="1">Potoki!AP$161</f>
        <v>357142.8571428571</v>
      </c>
      <c r="AQ234" s="30">
        <f ca="1">Potoki!AQ$161</f>
        <v>357142.8571428571</v>
      </c>
      <c r="AR234" s="30">
        <f ca="1">Potoki!AR$161</f>
        <v>714285.7142857142</v>
      </c>
      <c r="AS234" s="30">
        <f ca="1">Potoki!AS$161</f>
        <v>714285.7142857142</v>
      </c>
      <c r="AT234" s="30">
        <f ca="1">Potoki!AT$161</f>
        <v>714285.7142857142</v>
      </c>
      <c r="AU234" s="30">
        <f ca="1">Potoki!AU$161</f>
        <v>714285.7142857142</v>
      </c>
      <c r="AV234" s="30">
        <f ca="1">Potoki!AV$161</f>
        <v>714285.7142857142</v>
      </c>
      <c r="AW234" s="30">
        <f ca="1">Potoki!AW$161</f>
        <v>714285.7142857142</v>
      </c>
      <c r="AX234" s="30">
        <f ca="1">Potoki!AX$161</f>
        <v>1071428.5714285714</v>
      </c>
      <c r="AY234" s="30">
        <f ca="1">Potoki!AY$161</f>
        <v>1071428.5714285714</v>
      </c>
      <c r="AZ234" s="30">
        <f ca="1">Potoki!AZ$161</f>
        <v>1071428.5714285714</v>
      </c>
      <c r="BA234" s="30">
        <f ca="1">Potoki!BA$161</f>
        <v>1071428.5714285714</v>
      </c>
      <c r="BB234" s="30">
        <f ca="1">Potoki!BB$161</f>
        <v>1071428.5714285714</v>
      </c>
      <c r="BC234" s="30">
        <f ca="1">Potoki!BC$161</f>
        <v>1428571.4285714284</v>
      </c>
      <c r="BD234" s="30">
        <f ca="1">Potoki!BD$161</f>
        <v>1428571.4285714284</v>
      </c>
      <c r="BE234" s="30">
        <f ca="1">Potoki!BE$161</f>
        <v>1428571.4285714284</v>
      </c>
      <c r="BF234" s="30">
        <f ca="1">Potoki!BF$161</f>
        <v>1428571.4285714284</v>
      </c>
      <c r="BG234" s="30">
        <f ca="1">Potoki!BG$161</f>
        <v>1428571.4285714284</v>
      </c>
      <c r="BH234" s="30">
        <f ca="1">Potoki!BH$161</f>
        <v>1428571.4285714284</v>
      </c>
      <c r="BI234" s="30">
        <f ca="1">Potoki!BI$161</f>
        <v>1428571.4285714284</v>
      </c>
      <c r="BJ234" s="30">
        <f ca="1">Potoki!BJ$161</f>
        <v>1428571.4285714284</v>
      </c>
      <c r="BK234" s="30">
        <f ca="1">Potoki!BK$161</f>
        <v>1428571.4285714284</v>
      </c>
      <c r="BL234" s="30">
        <f ca="1">Potoki!BL$161</f>
        <v>1428571.4285714284</v>
      </c>
      <c r="BM234" s="30">
        <f ca="1">Potoki!BM$161</f>
        <v>1428571.4285714284</v>
      </c>
      <c r="BN234" s="30">
        <f ca="1">Potoki!BN$161</f>
        <v>1428571.4285714284</v>
      </c>
      <c r="BO234" s="30">
        <f ca="1">Potoki!BO$161</f>
        <v>1428571.4285714284</v>
      </c>
      <c r="BP234" s="30">
        <f ca="1">Potoki!BP$161</f>
        <v>1428571.4285714284</v>
      </c>
      <c r="BQ234" s="30">
        <f ca="1">Potoki!BQ$161</f>
        <v>1428571.4285714284</v>
      </c>
      <c r="BR234" s="30">
        <f ca="1">Potoki!BR$161</f>
        <v>1428571.4285714284</v>
      </c>
      <c r="BS234" s="30">
        <f ca="1">Potoki!BS$161</f>
        <v>1428571.4285714284</v>
      </c>
      <c r="BT234" s="30">
        <f ca="1">Potoki!BT$161</f>
        <v>1428571.4285714284</v>
      </c>
      <c r="BU234" s="30">
        <f ca="1">Potoki!BU$161</f>
        <v>1428571.4285714284</v>
      </c>
      <c r="BV234" s="30">
        <f ca="1">Potoki!BV$161</f>
        <v>0</v>
      </c>
      <c r="BW234" s="30">
        <f ca="1">Potoki!BW$161</f>
        <v>0</v>
      </c>
      <c r="BX234" s="30">
        <f ca="1">Potoki!BX$161</f>
        <v>0</v>
      </c>
      <c r="BY234" s="30">
        <f ca="1">Potoki!BY$161</f>
        <v>0</v>
      </c>
      <c r="BZ234" s="30">
        <f ca="1">Potoki!BZ$161</f>
        <v>0</v>
      </c>
      <c r="CA234" s="30">
        <f ca="1">Potoki!CA$161</f>
        <v>0</v>
      </c>
      <c r="CB234" s="30">
        <f ca="1">Potoki!CB$161</f>
        <v>0</v>
      </c>
      <c r="CC234" s="30">
        <f ca="1">Potoki!CC$161</f>
        <v>0</v>
      </c>
      <c r="CD234" s="30">
        <f ca="1">Potoki!CD$161</f>
        <v>0</v>
      </c>
      <c r="CE234" s="30">
        <f ca="1">Potoki!CE$161</f>
        <v>0</v>
      </c>
      <c r="CF234" s="30">
        <f ca="1">Potoki!CF$161</f>
        <v>0</v>
      </c>
      <c r="CG234" s="30">
        <f ca="1">Potoki!CG$161</f>
        <v>0</v>
      </c>
      <c r="CH234" s="30">
        <f ca="1">Potoki!CH$161</f>
        <v>0</v>
      </c>
      <c r="CI234" s="30">
        <f ca="1">Potoki!CI$161</f>
        <v>0</v>
      </c>
      <c r="CJ234" s="30">
        <f ca="1">Potoki!CJ$161</f>
        <v>0</v>
      </c>
      <c r="CK234" s="30">
        <f ca="1">Potoki!CK$161</f>
        <v>0</v>
      </c>
      <c r="CL234" s="30">
        <f ca="1">Potoki!CL$161</f>
        <v>0</v>
      </c>
      <c r="CM234" s="30">
        <f ca="1">Potoki!CM$161</f>
        <v>0</v>
      </c>
      <c r="CN234" s="30">
        <f ca="1">Potoki!CN$161</f>
        <v>0</v>
      </c>
      <c r="CO234" s="30">
        <f ca="1">Potoki!CO$161</f>
        <v>0</v>
      </c>
      <c r="CP234" s="30">
        <f ca="1">Potoki!CP$161</f>
        <v>0</v>
      </c>
      <c r="CQ234" s="30">
        <f ca="1">Potoki!CQ$161</f>
        <v>0</v>
      </c>
      <c r="CR234" s="30">
        <f ca="1">Potoki!CR$161</f>
        <v>0</v>
      </c>
      <c r="CS234" s="30">
        <f ca="1">Potoki!CS$161</f>
        <v>0</v>
      </c>
      <c r="CT234" s="30">
        <f ca="1">Potoki!CT$161</f>
        <v>0</v>
      </c>
    </row>
    <row r="235" spans="1:98" s="13" customFormat="1" x14ac:dyDescent="0.3">
      <c r="A235" s="12">
        <f>ROW()</f>
        <v>235</v>
      </c>
      <c r="B235" s="131"/>
      <c r="C235" s="142"/>
      <c r="E235" s="92"/>
      <c r="F235" s="13" t="str">
        <f>F272</f>
        <v>EBIT (Прибыль до %% и НП)</v>
      </c>
      <c r="M235" s="4" t="str">
        <f>Lists!$R$8</f>
        <v>руб.</v>
      </c>
      <c r="P235" s="10"/>
      <c r="R235" s="92"/>
      <c r="S235" s="10"/>
      <c r="V235" s="80">
        <f ca="1">W235-(W232-W234)</f>
        <v>0</v>
      </c>
      <c r="W235" s="10">
        <f ca="1">SUM(INDIRECT(ADDRESS(ROW(),SUMIFS($1:$1,$5:$5,1))):INDIRECT(ADDRESS(ROW(),SUMIFS($1:$1,$5:$5,MAX($5:$5)))))</f>
        <v>192351748.40275294</v>
      </c>
      <c r="Z235" s="10">
        <f ca="1">Z232-Z234</f>
        <v>-3370000</v>
      </c>
      <c r="AA235" s="10">
        <f t="shared" ref="AA235:CL235" ca="1" si="465">AA232-AA234</f>
        <v>-3480000</v>
      </c>
      <c r="AB235" s="10">
        <f t="shared" ca="1" si="465"/>
        <v>-3740000</v>
      </c>
      <c r="AC235" s="10">
        <f t="shared" ca="1" si="465"/>
        <v>-4257142.8571428573</v>
      </c>
      <c r="AD235" s="10">
        <f t="shared" ca="1" si="465"/>
        <v>-4407142.8571428573</v>
      </c>
      <c r="AE235" s="10">
        <f t="shared" ca="1" si="465"/>
        <v>-4507142.8571428573</v>
      </c>
      <c r="AF235" s="10">
        <f t="shared" ca="1" si="465"/>
        <v>-4507142.8571428573</v>
      </c>
      <c r="AG235" s="10">
        <f t="shared" ca="1" si="465"/>
        <v>-4507142.8571428573</v>
      </c>
      <c r="AH235" s="10">
        <f t="shared" ca="1" si="465"/>
        <v>-4503577.2771428572</v>
      </c>
      <c r="AI235" s="10">
        <f t="shared" ca="1" si="465"/>
        <v>-4476940.2971428568</v>
      </c>
      <c r="AJ235" s="10">
        <f t="shared" ca="1" si="465"/>
        <v>-4413514.9211428575</v>
      </c>
      <c r="AK235" s="10">
        <f t="shared" ca="1" si="465"/>
        <v>-4337332.1096428568</v>
      </c>
      <c r="AL235" s="10">
        <f t="shared" ca="1" si="465"/>
        <v>-4258564.2526428569</v>
      </c>
      <c r="AM235" s="10">
        <f t="shared" ca="1" si="465"/>
        <v>-4181627.425842857</v>
      </c>
      <c r="AN235" s="10">
        <f t="shared" ca="1" si="465"/>
        <v>-4061329.4757928574</v>
      </c>
      <c r="AO235" s="10">
        <f t="shared" ca="1" si="465"/>
        <v>-3800825.841417857</v>
      </c>
      <c r="AP235" s="10">
        <f t="shared" ca="1" si="465"/>
        <v>-3362157.2531678574</v>
      </c>
      <c r="AQ235" s="10">
        <f t="shared" ca="1" si="465"/>
        <v>-2733324.6429478573</v>
      </c>
      <c r="AR235" s="10">
        <f t="shared" ca="1" si="465"/>
        <v>-2295607.9568407144</v>
      </c>
      <c r="AS235" s="10">
        <f t="shared" ca="1" si="465"/>
        <v>-1390992.0483757122</v>
      </c>
      <c r="AT235" s="10">
        <f t="shared" ca="1" si="465"/>
        <v>-421008.91233821365</v>
      </c>
      <c r="AU235" s="10">
        <f t="shared" ca="1" si="465"/>
        <v>584053.18626428617</v>
      </c>
      <c r="AV235" s="10">
        <f t="shared" ca="1" si="465"/>
        <v>1607465.804511786</v>
      </c>
      <c r="AW235" s="10">
        <f t="shared" ca="1" si="465"/>
        <v>2639242.6966542867</v>
      </c>
      <c r="AX235" s="10">
        <f t="shared" ca="1" si="465"/>
        <v>3316708.3789589289</v>
      </c>
      <c r="AY235" s="10">
        <f t="shared" ca="1" si="465"/>
        <v>4352358.0939839277</v>
      </c>
      <c r="AZ235" s="10">
        <f t="shared" ca="1" si="465"/>
        <v>5388359.6478589308</v>
      </c>
      <c r="BA235" s="10">
        <f t="shared" ca="1" si="465"/>
        <v>6424426.2211339287</v>
      </c>
      <c r="BB235" s="10">
        <f t="shared" ca="1" si="465"/>
        <v>7460494.4985464308</v>
      </c>
      <c r="BC235" s="10">
        <f t="shared" ca="1" si="465"/>
        <v>8139417.4281535754</v>
      </c>
      <c r="BD235" s="10">
        <f t="shared" ca="1" si="465"/>
        <v>9175483.2149035707</v>
      </c>
      <c r="BE235" s="10">
        <f t="shared" ca="1" si="465"/>
        <v>10202635.051653571</v>
      </c>
      <c r="BF235" s="10">
        <f t="shared" ca="1" si="465"/>
        <v>11163194.438403567</v>
      </c>
      <c r="BG235" s="10">
        <f t="shared" ca="1" si="465"/>
        <v>11965190.385153575</v>
      </c>
      <c r="BH235" s="10">
        <f t="shared" ca="1" si="465"/>
        <v>12576729.303153571</v>
      </c>
      <c r="BI235" s="10">
        <f t="shared" ca="1" si="465"/>
        <v>12991348.57865357</v>
      </c>
      <c r="BJ235" s="10">
        <f t="shared" ca="1" si="465"/>
        <v>13235910.662153579</v>
      </c>
      <c r="BK235" s="10">
        <f t="shared" ca="1" si="465"/>
        <v>13368493.870528579</v>
      </c>
      <c r="BL235" s="10">
        <f t="shared" ca="1" si="465"/>
        <v>13434992.592966069</v>
      </c>
      <c r="BM235" s="10">
        <f t="shared" ca="1" si="465"/>
        <v>13466137.016653571</v>
      </c>
      <c r="BN235" s="10">
        <f t="shared" ca="1" si="465"/>
        <v>13478816.192916077</v>
      </c>
      <c r="BO235" s="10">
        <f t="shared" ca="1" si="465"/>
        <v>13483105.769178573</v>
      </c>
      <c r="BP235" s="10">
        <f t="shared" ca="1" si="465"/>
        <v>13484562.020216078</v>
      </c>
      <c r="BQ235" s="10">
        <f t="shared" ca="1" si="465"/>
        <v>13484978.091941085</v>
      </c>
      <c r="BR235" s="10">
        <f t="shared" ca="1" si="465"/>
        <v>13485042.324816074</v>
      </c>
      <c r="BS235" s="10">
        <f t="shared" ca="1" si="465"/>
        <v>13485041.538291078</v>
      </c>
      <c r="BT235" s="10">
        <f t="shared" ca="1" si="465"/>
        <v>13485039.047628578</v>
      </c>
      <c r="BU235" s="10">
        <f t="shared" ca="1" si="465"/>
        <v>13485039.047628578</v>
      </c>
      <c r="BV235" s="10">
        <f t="shared" ca="1" si="465"/>
        <v>0</v>
      </c>
      <c r="BW235" s="10">
        <f t="shared" ca="1" si="465"/>
        <v>0</v>
      </c>
      <c r="BX235" s="10">
        <f t="shared" ca="1" si="465"/>
        <v>0</v>
      </c>
      <c r="BY235" s="10">
        <f t="shared" ca="1" si="465"/>
        <v>0</v>
      </c>
      <c r="BZ235" s="10">
        <f t="shared" ca="1" si="465"/>
        <v>0</v>
      </c>
      <c r="CA235" s="10">
        <f t="shared" ca="1" si="465"/>
        <v>0</v>
      </c>
      <c r="CB235" s="10">
        <f t="shared" ca="1" si="465"/>
        <v>0</v>
      </c>
      <c r="CC235" s="10">
        <f t="shared" ca="1" si="465"/>
        <v>0</v>
      </c>
      <c r="CD235" s="10">
        <f t="shared" ca="1" si="465"/>
        <v>0</v>
      </c>
      <c r="CE235" s="10">
        <f t="shared" ca="1" si="465"/>
        <v>0</v>
      </c>
      <c r="CF235" s="10">
        <f t="shared" ca="1" si="465"/>
        <v>0</v>
      </c>
      <c r="CG235" s="10">
        <f t="shared" ca="1" si="465"/>
        <v>0</v>
      </c>
      <c r="CH235" s="10">
        <f t="shared" ca="1" si="465"/>
        <v>0</v>
      </c>
      <c r="CI235" s="10">
        <f t="shared" ca="1" si="465"/>
        <v>0</v>
      </c>
      <c r="CJ235" s="10">
        <f t="shared" ca="1" si="465"/>
        <v>0</v>
      </c>
      <c r="CK235" s="10">
        <f t="shared" ca="1" si="465"/>
        <v>0</v>
      </c>
      <c r="CL235" s="10">
        <f t="shared" ca="1" si="465"/>
        <v>0</v>
      </c>
      <c r="CM235" s="10">
        <f t="shared" ref="CM235:CT235" ca="1" si="466">CM232-CM234</f>
        <v>0</v>
      </c>
      <c r="CN235" s="10">
        <f t="shared" ca="1" si="466"/>
        <v>0</v>
      </c>
      <c r="CO235" s="10">
        <f t="shared" ca="1" si="466"/>
        <v>0</v>
      </c>
      <c r="CP235" s="10">
        <f t="shared" ca="1" si="466"/>
        <v>0</v>
      </c>
      <c r="CQ235" s="10">
        <f t="shared" ca="1" si="466"/>
        <v>0</v>
      </c>
      <c r="CR235" s="10">
        <f t="shared" ca="1" si="466"/>
        <v>0</v>
      </c>
      <c r="CS235" s="10">
        <f t="shared" ca="1" si="466"/>
        <v>0</v>
      </c>
      <c r="CT235" s="10">
        <f t="shared" ca="1" si="466"/>
        <v>0</v>
      </c>
    </row>
    <row r="236" spans="1:98" s="107" customFormat="1" ht="12" x14ac:dyDescent="0.25">
      <c r="A236" s="105">
        <f>ROW()</f>
        <v>236</v>
      </c>
      <c r="B236" s="135"/>
      <c r="C236" s="143"/>
      <c r="E236" s="108"/>
      <c r="F236" s="107" t="s">
        <v>151</v>
      </c>
      <c r="M236" s="107" t="s">
        <v>74</v>
      </c>
      <c r="P236" s="109"/>
      <c r="R236" s="108"/>
      <c r="S236" s="128"/>
      <c r="V236" s="110"/>
      <c r="W236" s="111">
        <f ca="1">IF(W$202=0,0,W235/W$202)</f>
        <v>0.21702658731707999</v>
      </c>
      <c r="X236" s="112"/>
      <c r="Y236" s="112"/>
      <c r="Z236" s="111">
        <f ca="1">IF(Z$202=0,0,Z235/Z$202)</f>
        <v>0</v>
      </c>
      <c r="AA236" s="111">
        <f t="shared" ref="AA236:CL236" ca="1" si="467">IF(AA$202=0,0,AA235/AA$202)</f>
        <v>0</v>
      </c>
      <c r="AB236" s="111">
        <f t="shared" ca="1" si="467"/>
        <v>0</v>
      </c>
      <c r="AC236" s="111">
        <f t="shared" ca="1" si="467"/>
        <v>0</v>
      </c>
      <c r="AD236" s="111">
        <f t="shared" ca="1" si="467"/>
        <v>0</v>
      </c>
      <c r="AE236" s="111">
        <f t="shared" ca="1" si="467"/>
        <v>0</v>
      </c>
      <c r="AF236" s="111">
        <f t="shared" ca="1" si="467"/>
        <v>0</v>
      </c>
      <c r="AG236" s="111">
        <f t="shared" ca="1" si="467"/>
        <v>0</v>
      </c>
      <c r="AH236" s="111">
        <f t="shared" ca="1" si="467"/>
        <v>-715.73968995627229</v>
      </c>
      <c r="AI236" s="111">
        <f t="shared" ca="1" si="467"/>
        <v>-82.096887302646792</v>
      </c>
      <c r="AJ236" s="111">
        <f t="shared" ca="1" si="467"/>
        <v>-25.475533533520789</v>
      </c>
      <c r="AK236" s="111">
        <f t="shared" ca="1" si="467"/>
        <v>-13.43919785454958</v>
      </c>
      <c r="AL236" s="111">
        <f t="shared" ca="1" si="467"/>
        <v>-8.8249552096873494</v>
      </c>
      <c r="AM236" s="111">
        <f t="shared" ca="1" si="467"/>
        <v>-6.5137204974804526</v>
      </c>
      <c r="AN236" s="111">
        <f t="shared" ca="1" si="467"/>
        <v>-4.6219724902734045</v>
      </c>
      <c r="AO236" s="111">
        <f t="shared" ca="1" si="467"/>
        <v>-2.7649531984960674</v>
      </c>
      <c r="AP236" s="111">
        <f t="shared" ca="1" si="467"/>
        <v>-1.5164725435788129</v>
      </c>
      <c r="AQ236" s="111">
        <f t="shared" ca="1" si="467"/>
        <v>-0.79398662329470093</v>
      </c>
      <c r="AR236" s="111">
        <f t="shared" ca="1" si="467"/>
        <v>-0.45753734875665286</v>
      </c>
      <c r="AS236" s="111">
        <f t="shared" ca="1" si="467"/>
        <v>-0.20343576933211671</v>
      </c>
      <c r="AT236" s="111">
        <f t="shared" ca="1" si="467"/>
        <v>-4.777353754856227E-2</v>
      </c>
      <c r="AU236" s="111">
        <f t="shared" ca="1" si="467"/>
        <v>5.370214001006602E-2</v>
      </c>
      <c r="AV236" s="111">
        <f t="shared" ca="1" si="467"/>
        <v>0.12378254358517365</v>
      </c>
      <c r="AW236" s="111">
        <f t="shared" ca="1" si="467"/>
        <v>0.17455923487270106</v>
      </c>
      <c r="AX236" s="111">
        <f t="shared" ca="1" si="467"/>
        <v>0.19214288581479971</v>
      </c>
      <c r="AY236" s="111">
        <f t="shared" ca="1" si="467"/>
        <v>0.22426234795061284</v>
      </c>
      <c r="AZ236" s="111">
        <f t="shared" ca="1" si="467"/>
        <v>0.24998788666213512</v>
      </c>
      <c r="BA236" s="111">
        <f t="shared" ca="1" si="467"/>
        <v>0.27105172783120862</v>
      </c>
      <c r="BB236" s="111">
        <f t="shared" ca="1" si="467"/>
        <v>0.28861514170844133</v>
      </c>
      <c r="BC236" s="111">
        <f t="shared" ca="1" si="467"/>
        <v>0.29072740865696683</v>
      </c>
      <c r="BD236" s="111">
        <f t="shared" ca="1" si="467"/>
        <v>0.3043865436223695</v>
      </c>
      <c r="BE236" s="111">
        <f t="shared" ca="1" si="467"/>
        <v>0.31610690912889067</v>
      </c>
      <c r="BF236" s="111">
        <f t="shared" ca="1" si="467"/>
        <v>0.32558078703863963</v>
      </c>
      <c r="BG236" s="111">
        <f t="shared" ca="1" si="467"/>
        <v>0.33235389463152493</v>
      </c>
      <c r="BH236" s="111">
        <f t="shared" ca="1" si="467"/>
        <v>0.33679885172555363</v>
      </c>
      <c r="BI236" s="111">
        <f t="shared" ca="1" si="467"/>
        <v>0.3393502288243983</v>
      </c>
      <c r="BJ236" s="111">
        <f t="shared" ca="1" si="467"/>
        <v>0.34056245143355307</v>
      </c>
      <c r="BK236" s="111">
        <f t="shared" ca="1" si="467"/>
        <v>0.34107035215582682</v>
      </c>
      <c r="BL236" s="111">
        <f t="shared" ca="1" si="467"/>
        <v>0.34125396725438989</v>
      </c>
      <c r="BM236" s="111">
        <f t="shared" ca="1" si="467"/>
        <v>0.34131016142344539</v>
      </c>
      <c r="BN236" s="111">
        <f t="shared" ca="1" si="467"/>
        <v>0.3413100678449244</v>
      </c>
      <c r="BO236" s="111">
        <f t="shared" ca="1" si="467"/>
        <v>0.34129580323370723</v>
      </c>
      <c r="BP236" s="111">
        <f t="shared" ca="1" si="467"/>
        <v>0.34128735541008026</v>
      </c>
      <c r="BQ236" s="111">
        <f t="shared" ca="1" si="467"/>
        <v>0.34128332465475053</v>
      </c>
      <c r="BR236" s="111">
        <f t="shared" ca="1" si="467"/>
        <v>0.34128144034026564</v>
      </c>
      <c r="BS236" s="111">
        <f t="shared" ca="1" si="467"/>
        <v>0.34128067316525496</v>
      </c>
      <c r="BT236" s="111">
        <f t="shared" ca="1" si="467"/>
        <v>0.3412805082312223</v>
      </c>
      <c r="BU236" s="111">
        <f t="shared" ca="1" si="467"/>
        <v>0.3412805082312223</v>
      </c>
      <c r="BV236" s="111">
        <f t="shared" si="467"/>
        <v>0</v>
      </c>
      <c r="BW236" s="111">
        <f t="shared" si="467"/>
        <v>0</v>
      </c>
      <c r="BX236" s="111">
        <f t="shared" si="467"/>
        <v>0</v>
      </c>
      <c r="BY236" s="111">
        <f t="shared" si="467"/>
        <v>0</v>
      </c>
      <c r="BZ236" s="111">
        <f t="shared" si="467"/>
        <v>0</v>
      </c>
      <c r="CA236" s="111">
        <f t="shared" si="467"/>
        <v>0</v>
      </c>
      <c r="CB236" s="111">
        <f t="shared" si="467"/>
        <v>0</v>
      </c>
      <c r="CC236" s="111">
        <f t="shared" si="467"/>
        <v>0</v>
      </c>
      <c r="CD236" s="111">
        <f t="shared" si="467"/>
        <v>0</v>
      </c>
      <c r="CE236" s="111">
        <f t="shared" si="467"/>
        <v>0</v>
      </c>
      <c r="CF236" s="111">
        <f t="shared" si="467"/>
        <v>0</v>
      </c>
      <c r="CG236" s="111">
        <f t="shared" si="467"/>
        <v>0</v>
      </c>
      <c r="CH236" s="111">
        <f t="shared" si="467"/>
        <v>0</v>
      </c>
      <c r="CI236" s="111">
        <f t="shared" si="467"/>
        <v>0</v>
      </c>
      <c r="CJ236" s="111">
        <f t="shared" si="467"/>
        <v>0</v>
      </c>
      <c r="CK236" s="111">
        <f t="shared" si="467"/>
        <v>0</v>
      </c>
      <c r="CL236" s="111">
        <f t="shared" si="467"/>
        <v>0</v>
      </c>
      <c r="CM236" s="111">
        <f t="shared" ref="CM236:CT236" si="468">IF(CM$202=0,0,CM235/CM$202)</f>
        <v>0</v>
      </c>
      <c r="CN236" s="111">
        <f t="shared" si="468"/>
        <v>0</v>
      </c>
      <c r="CO236" s="111">
        <f t="shared" si="468"/>
        <v>0</v>
      </c>
      <c r="CP236" s="111">
        <f t="shared" si="468"/>
        <v>0</v>
      </c>
      <c r="CQ236" s="111">
        <f t="shared" si="468"/>
        <v>0</v>
      </c>
      <c r="CR236" s="111">
        <f t="shared" si="468"/>
        <v>0</v>
      </c>
      <c r="CS236" s="111">
        <f t="shared" si="468"/>
        <v>0</v>
      </c>
      <c r="CT236" s="111">
        <f t="shared" si="468"/>
        <v>0</v>
      </c>
    </row>
    <row r="237" spans="1:98" x14ac:dyDescent="0.3">
      <c r="A237" s="11">
        <f>ROW()</f>
        <v>237</v>
      </c>
    </row>
    <row r="238" spans="1:98" x14ac:dyDescent="0.3">
      <c r="A238" s="11">
        <f>ROW()</f>
        <v>238</v>
      </c>
      <c r="B238" s="102"/>
      <c r="C238" s="142" t="str">
        <f>Lists!$N$11</f>
        <v>без ндс</v>
      </c>
      <c r="F238" s="104" t="s">
        <v>143</v>
      </c>
      <c r="S238" s="30" t="s">
        <v>144</v>
      </c>
    </row>
    <row r="239" spans="1:98" s="13" customFormat="1" x14ac:dyDescent="0.3">
      <c r="A239" s="12">
        <f>ROW()</f>
        <v>239</v>
      </c>
      <c r="B239" s="102"/>
      <c r="C239" s="13" t="str">
        <f>Lists!$N$12</f>
        <v>ндс(+)</v>
      </c>
      <c r="E239" s="92"/>
      <c r="F239" s="13" t="s">
        <v>145</v>
      </c>
      <c r="M239" s="14" t="str">
        <f>Lists!$R$8</f>
        <v>руб.</v>
      </c>
      <c r="P239" s="10"/>
      <c r="R239" s="44" t="s">
        <v>24</v>
      </c>
      <c r="S239" s="136">
        <v>0.2</v>
      </c>
      <c r="V239" s="74"/>
      <c r="W239" s="10">
        <f ca="1">SUM(INDIRECT(ADDRESS(ROW(),SUMIFS($1:$1,$5:$5,1))):INDIRECT(ADDRESS(ROW(),SUMIFS($1:$1,$5:$5,MAX($5:$5)))))</f>
        <v>738587495.89408338</v>
      </c>
      <c r="Z239" s="10">
        <f ca="1">Z202/(1+$S239)</f>
        <v>0</v>
      </c>
      <c r="AA239" s="10">
        <f t="shared" ref="AA239:CL239" ca="1" si="469">AA202/(1+$S239)</f>
        <v>0</v>
      </c>
      <c r="AB239" s="10">
        <f t="shared" ca="1" si="469"/>
        <v>0</v>
      </c>
      <c r="AC239" s="10">
        <f t="shared" ca="1" si="469"/>
        <v>0</v>
      </c>
      <c r="AD239" s="10">
        <f t="shared" ca="1" si="469"/>
        <v>0</v>
      </c>
      <c r="AE239" s="10">
        <f t="shared" ca="1" si="469"/>
        <v>0</v>
      </c>
      <c r="AF239" s="10">
        <f t="shared" ca="1" si="469"/>
        <v>0</v>
      </c>
      <c r="AG239" s="10">
        <f t="shared" ca="1" si="469"/>
        <v>0</v>
      </c>
      <c r="AH239" s="10">
        <f t="shared" ca="1" si="469"/>
        <v>5243.5000000000009</v>
      </c>
      <c r="AI239" s="10">
        <f t="shared" ca="1" si="469"/>
        <v>45443.666666666679</v>
      </c>
      <c r="AJ239" s="10">
        <f t="shared" ca="1" si="469"/>
        <v>144371.03333333335</v>
      </c>
      <c r="AK239" s="10">
        <f t="shared" ca="1" si="469"/>
        <v>268947.85416666674</v>
      </c>
      <c r="AL239" s="10">
        <f t="shared" ca="1" si="469"/>
        <v>402132.75416666671</v>
      </c>
      <c r="AM239" s="10">
        <f t="shared" ca="1" si="469"/>
        <v>534976.82666666678</v>
      </c>
      <c r="AN239" s="10">
        <f t="shared" ca="1" si="469"/>
        <v>732250.40541666665</v>
      </c>
      <c r="AO239" s="10">
        <f t="shared" ca="1" si="469"/>
        <v>1145536.5210416669</v>
      </c>
      <c r="AP239" s="10">
        <f t="shared" ca="1" si="469"/>
        <v>1847575.6272916668</v>
      </c>
      <c r="AQ239" s="10">
        <f t="shared" ca="1" si="469"/>
        <v>2868776.9654583335</v>
      </c>
      <c r="AR239" s="10">
        <f t="shared" ca="1" si="469"/>
        <v>4181093.9279583329</v>
      </c>
      <c r="AS239" s="10">
        <f t="shared" ca="1" si="469"/>
        <v>5697916.5665833345</v>
      </c>
      <c r="AT239" s="10">
        <f t="shared" ca="1" si="469"/>
        <v>7343830.4610625003</v>
      </c>
      <c r="AU239" s="10">
        <f t="shared" ca="1" si="469"/>
        <v>9063158.1620833352</v>
      </c>
      <c r="AV239" s="10">
        <f t="shared" ca="1" si="469"/>
        <v>10821839.641479168</v>
      </c>
      <c r="AW239" s="10">
        <f t="shared" ca="1" si="469"/>
        <v>12599556.336750001</v>
      </c>
      <c r="AX239" s="10">
        <f t="shared" ca="1" si="469"/>
        <v>14384730.599895835</v>
      </c>
      <c r="AY239" s="10">
        <f t="shared" ca="1" si="469"/>
        <v>16172866.785104167</v>
      </c>
      <c r="AZ239" s="10">
        <f t="shared" ca="1" si="469"/>
        <v>17962069.148645837</v>
      </c>
      <c r="BA239" s="10">
        <f t="shared" ca="1" si="469"/>
        <v>19751538.056770835</v>
      </c>
      <c r="BB239" s="10">
        <f t="shared" ca="1" si="469"/>
        <v>21541069.231458336</v>
      </c>
      <c r="BC239" s="10">
        <f t="shared" ca="1" si="469"/>
        <v>23330610.237708338</v>
      </c>
      <c r="BD239" s="10">
        <f t="shared" ca="1" si="469"/>
        <v>25120151.243958335</v>
      </c>
      <c r="BE239" s="10">
        <f t="shared" ca="1" si="469"/>
        <v>26896583.500208333</v>
      </c>
      <c r="BF239" s="10">
        <f t="shared" ca="1" si="469"/>
        <v>28572515.339791663</v>
      </c>
      <c r="BG239" s="10">
        <f t="shared" ca="1" si="469"/>
        <v>30001128.76270834</v>
      </c>
      <c r="BH239" s="10">
        <f t="shared" ca="1" si="469"/>
        <v>31118300.13354167</v>
      </c>
      <c r="BI239" s="10">
        <f t="shared" ca="1" si="469"/>
        <v>31902509.254375003</v>
      </c>
      <c r="BJ239" s="10">
        <f t="shared" ca="1" si="469"/>
        <v>32387380.068958342</v>
      </c>
      <c r="BK239" s="10">
        <f t="shared" ca="1" si="469"/>
        <v>32663089.853333343</v>
      </c>
      <c r="BL239" s="10">
        <f t="shared" ca="1" si="469"/>
        <v>32807903.306979164</v>
      </c>
      <c r="BM239" s="10">
        <f t="shared" ca="1" si="469"/>
        <v>32878543.083541669</v>
      </c>
      <c r="BN239" s="10">
        <f t="shared" ca="1" si="469"/>
        <v>32909509.228229169</v>
      </c>
      <c r="BO239" s="10">
        <f t="shared" ca="1" si="469"/>
        <v>32921358.445833333</v>
      </c>
      <c r="BP239" s="10">
        <f t="shared" ca="1" si="469"/>
        <v>32925729.121562503</v>
      </c>
      <c r="BQ239" s="10">
        <f t="shared" ca="1" si="469"/>
        <v>32927133.942604177</v>
      </c>
      <c r="BR239" s="10">
        <f t="shared" ca="1" si="469"/>
        <v>32927472.585312508</v>
      </c>
      <c r="BS239" s="10">
        <f t="shared" ca="1" si="469"/>
        <v>32927544.683437511</v>
      </c>
      <c r="BT239" s="10">
        <f t="shared" ca="1" si="469"/>
        <v>32927554.515000012</v>
      </c>
      <c r="BU239" s="10">
        <f t="shared" ca="1" si="469"/>
        <v>32927554.515000012</v>
      </c>
      <c r="BV239" s="10">
        <f t="shared" si="469"/>
        <v>0</v>
      </c>
      <c r="BW239" s="10">
        <f t="shared" si="469"/>
        <v>0</v>
      </c>
      <c r="BX239" s="10">
        <f t="shared" si="469"/>
        <v>0</v>
      </c>
      <c r="BY239" s="10">
        <f t="shared" si="469"/>
        <v>0</v>
      </c>
      <c r="BZ239" s="10">
        <f t="shared" si="469"/>
        <v>0</v>
      </c>
      <c r="CA239" s="10">
        <f t="shared" si="469"/>
        <v>0</v>
      </c>
      <c r="CB239" s="10">
        <f t="shared" si="469"/>
        <v>0</v>
      </c>
      <c r="CC239" s="10">
        <f t="shared" si="469"/>
        <v>0</v>
      </c>
      <c r="CD239" s="10">
        <f t="shared" si="469"/>
        <v>0</v>
      </c>
      <c r="CE239" s="10">
        <f t="shared" si="469"/>
        <v>0</v>
      </c>
      <c r="CF239" s="10">
        <f t="shared" si="469"/>
        <v>0</v>
      </c>
      <c r="CG239" s="10">
        <f t="shared" si="469"/>
        <v>0</v>
      </c>
      <c r="CH239" s="10">
        <f t="shared" si="469"/>
        <v>0</v>
      </c>
      <c r="CI239" s="10">
        <f t="shared" si="469"/>
        <v>0</v>
      </c>
      <c r="CJ239" s="10">
        <f t="shared" si="469"/>
        <v>0</v>
      </c>
      <c r="CK239" s="10">
        <f t="shared" si="469"/>
        <v>0</v>
      </c>
      <c r="CL239" s="10">
        <f t="shared" si="469"/>
        <v>0</v>
      </c>
      <c r="CM239" s="10">
        <f t="shared" ref="CM239:CT239" si="470">CM202/(1+$S239)</f>
        <v>0</v>
      </c>
      <c r="CN239" s="10">
        <f t="shared" si="470"/>
        <v>0</v>
      </c>
      <c r="CO239" s="10">
        <f t="shared" si="470"/>
        <v>0</v>
      </c>
      <c r="CP239" s="10">
        <f t="shared" si="470"/>
        <v>0</v>
      </c>
      <c r="CQ239" s="10">
        <f t="shared" si="470"/>
        <v>0</v>
      </c>
      <c r="CR239" s="10">
        <f t="shared" si="470"/>
        <v>0</v>
      </c>
      <c r="CS239" s="10">
        <f t="shared" si="470"/>
        <v>0</v>
      </c>
      <c r="CT239" s="10">
        <f t="shared" si="470"/>
        <v>0</v>
      </c>
    </row>
    <row r="240" spans="1:98" x14ac:dyDescent="0.3">
      <c r="A240" s="11">
        <f>ROW()</f>
        <v>240</v>
      </c>
      <c r="B240" s="94"/>
      <c r="F240" s="103" t="str">
        <f>Potoki!$F$120</f>
        <v>Себестоимость продаж в натуральных величинах</v>
      </c>
      <c r="G240" s="6" t="str">
        <f>BP!$F$20</f>
        <v>Продукт</v>
      </c>
      <c r="M240" s="2" t="str">
        <f>BP!$M$20</f>
        <v>шт</v>
      </c>
      <c r="V240" s="74">
        <f ca="1">W240-SUMIFS(Potoki!$W:$W,Potoki!$F:$F,F240,Potoki!$G:$G,G240)</f>
        <v>0</v>
      </c>
      <c r="W240" s="10">
        <f ca="1">SUM(INDIRECT(ADDRESS(ROW(),SUMIFS($1:$1,$5:$5,1))):INDIRECT(ADDRESS(ROW(),SUMIFS($1:$1,$5:$5,MAX($5:$5)))))</f>
        <v>698369.2</v>
      </c>
      <c r="Z240" s="7">
        <f t="shared" ref="Z240:BE240" ca="1" si="471">Z203</f>
        <v>0</v>
      </c>
      <c r="AA240" s="7">
        <f t="shared" ca="1" si="471"/>
        <v>0</v>
      </c>
      <c r="AB240" s="7">
        <f t="shared" ca="1" si="471"/>
        <v>0</v>
      </c>
      <c r="AC240" s="7">
        <f t="shared" ca="1" si="471"/>
        <v>0</v>
      </c>
      <c r="AD240" s="7">
        <f t="shared" ca="1" si="471"/>
        <v>0</v>
      </c>
      <c r="AE240" s="7">
        <f t="shared" ca="1" si="471"/>
        <v>0</v>
      </c>
      <c r="AF240" s="7">
        <f t="shared" ca="1" si="471"/>
        <v>0</v>
      </c>
      <c r="AG240" s="7">
        <f t="shared" ca="1" si="471"/>
        <v>0</v>
      </c>
      <c r="AH240" s="7">
        <f t="shared" ca="1" si="471"/>
        <v>4</v>
      </c>
      <c r="AI240" s="7">
        <f t="shared" ca="1" si="471"/>
        <v>36</v>
      </c>
      <c r="AJ240" s="7">
        <f t="shared" ca="1" si="471"/>
        <v>118.8</v>
      </c>
      <c r="AK240" s="7">
        <f t="shared" ca="1" si="471"/>
        <v>230.1</v>
      </c>
      <c r="AL240" s="7">
        <f t="shared" ca="1" si="471"/>
        <v>354.2</v>
      </c>
      <c r="AM240" s="7">
        <f t="shared" ca="1" si="471"/>
        <v>481.09000000000003</v>
      </c>
      <c r="AN240" s="7">
        <f t="shared" ca="1" si="471"/>
        <v>657.99</v>
      </c>
      <c r="AO240" s="7">
        <f t="shared" ca="1" si="471"/>
        <v>1012.4200000000001</v>
      </c>
      <c r="AP240" s="7">
        <f t="shared" ca="1" si="471"/>
        <v>1621.8100000000002</v>
      </c>
      <c r="AQ240" s="7">
        <f t="shared" ca="1" si="471"/>
        <v>2525.91</v>
      </c>
      <c r="AR240" s="7">
        <f t="shared" ca="1" si="471"/>
        <v>3712.9850000000001</v>
      </c>
      <c r="AS240" s="7">
        <f t="shared" ca="1" si="471"/>
        <v>5111.96</v>
      </c>
      <c r="AT240" s="7">
        <f t="shared" ca="1" si="471"/>
        <v>6652.16</v>
      </c>
      <c r="AU240" s="7">
        <f t="shared" ca="1" si="471"/>
        <v>8276.67</v>
      </c>
      <c r="AV240" s="7">
        <f t="shared" ca="1" si="471"/>
        <v>9947.2400000000016</v>
      </c>
      <c r="AW240" s="7">
        <f t="shared" ca="1" si="471"/>
        <v>11641.065000000001</v>
      </c>
      <c r="AX240" s="7">
        <f t="shared" ca="1" si="471"/>
        <v>13344.85</v>
      </c>
      <c r="AY240" s="7">
        <f t="shared" ca="1" si="471"/>
        <v>15052.75</v>
      </c>
      <c r="AZ240" s="7">
        <f t="shared" ca="1" si="471"/>
        <v>16762.174999999999</v>
      </c>
      <c r="BA240" s="7">
        <f t="shared" ca="1" si="471"/>
        <v>18472.025000000001</v>
      </c>
      <c r="BB240" s="7">
        <f t="shared" ca="1" si="471"/>
        <v>20182</v>
      </c>
      <c r="BC240" s="7">
        <f t="shared" ca="1" si="471"/>
        <v>21892</v>
      </c>
      <c r="BD240" s="7">
        <f t="shared" ca="1" si="471"/>
        <v>23602</v>
      </c>
      <c r="BE240" s="7">
        <f t="shared" ca="1" si="471"/>
        <v>25302</v>
      </c>
      <c r="BF240" s="7">
        <f t="shared" ref="BF240:CL240" ca="1" si="472">BF203</f>
        <v>26922</v>
      </c>
      <c r="BG240" s="7">
        <f t="shared" ca="1" si="472"/>
        <v>28335</v>
      </c>
      <c r="BH240" s="7">
        <f t="shared" ca="1" si="472"/>
        <v>29469.75</v>
      </c>
      <c r="BI240" s="7">
        <f t="shared" ca="1" si="472"/>
        <v>30294.25</v>
      </c>
      <c r="BJ240" s="7">
        <f t="shared" ca="1" si="472"/>
        <v>30826.525000000001</v>
      </c>
      <c r="BK240" s="7">
        <f t="shared" ca="1" si="472"/>
        <v>31141.55</v>
      </c>
      <c r="BL240" s="7">
        <f t="shared" ca="1" si="472"/>
        <v>31313</v>
      </c>
      <c r="BM240" s="7">
        <f t="shared" ca="1" si="472"/>
        <v>31399.100000000002</v>
      </c>
      <c r="BN240" s="7">
        <f t="shared" ca="1" si="472"/>
        <v>31438.7</v>
      </c>
      <c r="BO240" s="7">
        <f t="shared" ca="1" si="472"/>
        <v>31454.925000000003</v>
      </c>
      <c r="BP240" s="7">
        <f t="shared" ca="1" si="472"/>
        <v>31461.15</v>
      </c>
      <c r="BQ240" s="7">
        <f t="shared" ca="1" si="472"/>
        <v>31463.250000000004</v>
      </c>
      <c r="BR240" s="7">
        <f t="shared" ca="1" si="472"/>
        <v>31463.825000000004</v>
      </c>
      <c r="BS240" s="7">
        <f t="shared" ca="1" si="472"/>
        <v>31463.975000000006</v>
      </c>
      <c r="BT240" s="7">
        <f t="shared" ca="1" si="472"/>
        <v>31464.000000000007</v>
      </c>
      <c r="BU240" s="7">
        <f t="shared" ca="1" si="472"/>
        <v>31464.000000000007</v>
      </c>
      <c r="BV240" s="7">
        <f t="shared" si="472"/>
        <v>0</v>
      </c>
      <c r="BW240" s="7">
        <f t="shared" si="472"/>
        <v>0</v>
      </c>
      <c r="BX240" s="7">
        <f t="shared" si="472"/>
        <v>0</v>
      </c>
      <c r="BY240" s="7">
        <f t="shared" si="472"/>
        <v>0</v>
      </c>
      <c r="BZ240" s="7">
        <f t="shared" si="472"/>
        <v>0</v>
      </c>
      <c r="CA240" s="7">
        <f t="shared" si="472"/>
        <v>0</v>
      </c>
      <c r="CB240" s="7">
        <f t="shared" si="472"/>
        <v>0</v>
      </c>
      <c r="CC240" s="7">
        <f t="shared" si="472"/>
        <v>0</v>
      </c>
      <c r="CD240" s="7">
        <f t="shared" si="472"/>
        <v>0</v>
      </c>
      <c r="CE240" s="7">
        <f t="shared" si="472"/>
        <v>0</v>
      </c>
      <c r="CF240" s="7">
        <f t="shared" si="472"/>
        <v>0</v>
      </c>
      <c r="CG240" s="7">
        <f t="shared" si="472"/>
        <v>0</v>
      </c>
      <c r="CH240" s="7">
        <f t="shared" si="472"/>
        <v>0</v>
      </c>
      <c r="CI240" s="7">
        <f t="shared" si="472"/>
        <v>0</v>
      </c>
      <c r="CJ240" s="7">
        <f t="shared" si="472"/>
        <v>0</v>
      </c>
      <c r="CK240" s="7">
        <f t="shared" si="472"/>
        <v>0</v>
      </c>
      <c r="CL240" s="7">
        <f t="shared" si="472"/>
        <v>0</v>
      </c>
      <c r="CM240" s="7">
        <f t="shared" ref="CM240:CT240" si="473">CM203</f>
        <v>0</v>
      </c>
      <c r="CN240" s="7">
        <f t="shared" si="473"/>
        <v>0</v>
      </c>
      <c r="CO240" s="7">
        <f t="shared" si="473"/>
        <v>0</v>
      </c>
      <c r="CP240" s="7">
        <f t="shared" si="473"/>
        <v>0</v>
      </c>
      <c r="CQ240" s="7">
        <f t="shared" si="473"/>
        <v>0</v>
      </c>
      <c r="CR240" s="7">
        <f t="shared" si="473"/>
        <v>0</v>
      </c>
      <c r="CS240" s="7">
        <f t="shared" si="473"/>
        <v>0</v>
      </c>
      <c r="CT240" s="7">
        <f t="shared" si="473"/>
        <v>0</v>
      </c>
    </row>
    <row r="241" spans="1:98" x14ac:dyDescent="0.3">
      <c r="A241" s="11">
        <f>ROW()</f>
        <v>241</v>
      </c>
      <c r="B241" s="94"/>
      <c r="G241" s="6" t="s">
        <v>87</v>
      </c>
      <c r="M241" s="2" t="str">
        <f>Lists!$R$8</f>
        <v>руб.</v>
      </c>
      <c r="W241" s="10">
        <f ca="1">IF(W240=0,0,W239/W240)</f>
        <v>1057.5888740426747</v>
      </c>
      <c r="Z241" s="7">
        <f ca="1">IF(Z240=0,0,Z239/Z240)</f>
        <v>0</v>
      </c>
      <c r="AA241" s="7">
        <f ca="1">IF(AA240=0,0,AA239/AA240)</f>
        <v>0</v>
      </c>
      <c r="AB241" s="7">
        <f t="shared" ref="AB241:CK241" ca="1" si="474">IF(AB240=0,0,AB239/AB240)</f>
        <v>0</v>
      </c>
      <c r="AC241" s="7">
        <f t="shared" ca="1" si="474"/>
        <v>0</v>
      </c>
      <c r="AD241" s="7">
        <f t="shared" ca="1" si="474"/>
        <v>0</v>
      </c>
      <c r="AE241" s="7">
        <f t="shared" ca="1" si="474"/>
        <v>0</v>
      </c>
      <c r="AF241" s="7">
        <f t="shared" ca="1" si="474"/>
        <v>0</v>
      </c>
      <c r="AG241" s="7">
        <f t="shared" ca="1" si="474"/>
        <v>0</v>
      </c>
      <c r="AH241" s="7">
        <f t="shared" ca="1" si="474"/>
        <v>1310.8750000000002</v>
      </c>
      <c r="AI241" s="7">
        <f t="shared" ca="1" si="474"/>
        <v>1262.3240740740744</v>
      </c>
      <c r="AJ241" s="7">
        <f t="shared" ca="1" si="474"/>
        <v>1215.2443883277219</v>
      </c>
      <c r="AK241" s="7">
        <f t="shared" ca="1" si="474"/>
        <v>1168.8303092858182</v>
      </c>
      <c r="AL241" s="7">
        <f t="shared" ca="1" si="474"/>
        <v>1135.3268045360437</v>
      </c>
      <c r="AM241" s="7">
        <f t="shared" ca="1" si="474"/>
        <v>1112.009866483749</v>
      </c>
      <c r="AN241" s="7">
        <f t="shared" ca="1" si="474"/>
        <v>1112.8594741814718</v>
      </c>
      <c r="AO241" s="7">
        <f t="shared" ca="1" si="474"/>
        <v>1131.4834960210849</v>
      </c>
      <c r="AP241" s="7">
        <f t="shared" ca="1" si="474"/>
        <v>1139.2059657368413</v>
      </c>
      <c r="AQ241" s="7">
        <f t="shared" ca="1" si="474"/>
        <v>1135.7399770610725</v>
      </c>
      <c r="AR241" s="7">
        <f t="shared" ca="1" si="474"/>
        <v>1126.0734767197639</v>
      </c>
      <c r="AS241" s="7">
        <f t="shared" ca="1" si="474"/>
        <v>1114.624638413316</v>
      </c>
      <c r="AT241" s="7">
        <f t="shared" ca="1" si="474"/>
        <v>1103.9768227256261</v>
      </c>
      <c r="AU241" s="7">
        <f t="shared" ca="1" si="474"/>
        <v>1095.0247094644749</v>
      </c>
      <c r="AV241" s="7">
        <f t="shared" ca="1" si="474"/>
        <v>1087.923850382535</v>
      </c>
      <c r="AW241" s="7">
        <f t="shared" ca="1" si="474"/>
        <v>1082.3370831405889</v>
      </c>
      <c r="AX241" s="7">
        <f t="shared" ca="1" si="474"/>
        <v>1077.9237383631764</v>
      </c>
      <c r="AY241" s="7">
        <f t="shared" ca="1" si="474"/>
        <v>1074.4127674414422</v>
      </c>
      <c r="AZ241" s="7">
        <f t="shared" ca="1" si="474"/>
        <v>1071.5834400157401</v>
      </c>
      <c r="BA241" s="7">
        <f t="shared" ca="1" si="474"/>
        <v>1069.2676117951785</v>
      </c>
      <c r="BB241" s="7">
        <f t="shared" ca="1" si="474"/>
        <v>1067.3406615527865</v>
      </c>
      <c r="BC241" s="7">
        <f t="shared" ca="1" si="474"/>
        <v>1065.7139702954657</v>
      </c>
      <c r="BD241" s="7">
        <f t="shared" ca="1" si="474"/>
        <v>1064.3229914396379</v>
      </c>
      <c r="BE241" s="7">
        <f t="shared" ca="1" si="474"/>
        <v>1063.0220338395516</v>
      </c>
      <c r="BF241" s="7">
        <f t="shared" ca="1" si="474"/>
        <v>1061.3073077702868</v>
      </c>
      <c r="BG241" s="7">
        <f t="shared" ca="1" si="474"/>
        <v>1058.8010856787839</v>
      </c>
      <c r="BH241" s="7">
        <f t="shared" ca="1" si="474"/>
        <v>1055.9404180063173</v>
      </c>
      <c r="BI241" s="7">
        <f t="shared" ca="1" si="474"/>
        <v>1053.0879376243017</v>
      </c>
      <c r="BJ241" s="7">
        <f t="shared" ca="1" si="474"/>
        <v>1050.6335069865429</v>
      </c>
      <c r="BK241" s="7">
        <f t="shared" ca="1" si="474"/>
        <v>1048.8588350076777</v>
      </c>
      <c r="BL241" s="7">
        <f t="shared" ca="1" si="474"/>
        <v>1047.7406606514598</v>
      </c>
      <c r="BM241" s="7">
        <f t="shared" ca="1" si="474"/>
        <v>1047.1173722667741</v>
      </c>
      <c r="BN241" s="7">
        <f t="shared" ca="1" si="474"/>
        <v>1046.7833984302522</v>
      </c>
      <c r="BO241" s="7">
        <f t="shared" ca="1" si="474"/>
        <v>1046.6201539451558</v>
      </c>
      <c r="BP241" s="7">
        <f t="shared" ca="1" si="474"/>
        <v>1046.5519894079682</v>
      </c>
      <c r="BQ241" s="7">
        <f t="shared" ca="1" si="474"/>
        <v>1046.5267873663456</v>
      </c>
      <c r="BR241" s="7">
        <f t="shared" ca="1" si="474"/>
        <v>1046.5184250583807</v>
      </c>
      <c r="BS241" s="7">
        <f t="shared" ca="1" si="474"/>
        <v>1046.5157273814737</v>
      </c>
      <c r="BT241" s="7">
        <f t="shared" ca="1" si="474"/>
        <v>1046.5152083333335</v>
      </c>
      <c r="BU241" s="7">
        <f t="shared" ca="1" si="474"/>
        <v>1046.5152083333335</v>
      </c>
      <c r="BV241" s="7">
        <f t="shared" si="474"/>
        <v>0</v>
      </c>
      <c r="BW241" s="7">
        <f t="shared" si="474"/>
        <v>0</v>
      </c>
      <c r="BX241" s="7">
        <f t="shared" si="474"/>
        <v>0</v>
      </c>
      <c r="BY241" s="7">
        <f t="shared" si="474"/>
        <v>0</v>
      </c>
      <c r="BZ241" s="7">
        <f t="shared" si="474"/>
        <v>0</v>
      </c>
      <c r="CA241" s="7">
        <f t="shared" si="474"/>
        <v>0</v>
      </c>
      <c r="CB241" s="7">
        <f t="shared" si="474"/>
        <v>0</v>
      </c>
      <c r="CC241" s="7">
        <f t="shared" si="474"/>
        <v>0</v>
      </c>
      <c r="CD241" s="7">
        <f t="shared" si="474"/>
        <v>0</v>
      </c>
      <c r="CE241" s="7">
        <f t="shared" si="474"/>
        <v>0</v>
      </c>
      <c r="CF241" s="7">
        <f t="shared" si="474"/>
        <v>0</v>
      </c>
      <c r="CG241" s="7">
        <f t="shared" si="474"/>
        <v>0</v>
      </c>
      <c r="CH241" s="7">
        <f t="shared" si="474"/>
        <v>0</v>
      </c>
      <c r="CI241" s="7">
        <f t="shared" si="474"/>
        <v>0</v>
      </c>
      <c r="CJ241" s="7">
        <f t="shared" si="474"/>
        <v>0</v>
      </c>
      <c r="CK241" s="7">
        <f t="shared" si="474"/>
        <v>0</v>
      </c>
      <c r="CL241" s="7">
        <f t="shared" ref="CL241:CT241" si="475">IF(CL240=0,0,CL239/CL240)</f>
        <v>0</v>
      </c>
      <c r="CM241" s="7">
        <f t="shared" si="475"/>
        <v>0</v>
      </c>
      <c r="CN241" s="7">
        <f t="shared" si="475"/>
        <v>0</v>
      </c>
      <c r="CO241" s="7">
        <f t="shared" si="475"/>
        <v>0</v>
      </c>
      <c r="CP241" s="7">
        <f t="shared" si="475"/>
        <v>0</v>
      </c>
      <c r="CQ241" s="7">
        <f t="shared" si="475"/>
        <v>0</v>
      </c>
      <c r="CR241" s="7">
        <f t="shared" si="475"/>
        <v>0</v>
      </c>
      <c r="CS241" s="7">
        <f t="shared" si="475"/>
        <v>0</v>
      </c>
      <c r="CT241" s="7">
        <f t="shared" si="475"/>
        <v>0</v>
      </c>
    </row>
    <row r="242" spans="1:98" s="13" customFormat="1" x14ac:dyDescent="0.3">
      <c r="A242" s="12">
        <f>ROW()</f>
        <v>242</v>
      </c>
      <c r="B242" s="102"/>
      <c r="C242" s="142"/>
      <c r="E242" s="92"/>
      <c r="F242" s="13" t="s">
        <v>146</v>
      </c>
      <c r="M242" s="4" t="str">
        <f>Lists!$R$8</f>
        <v>руб.</v>
      </c>
      <c r="P242" s="10"/>
      <c r="R242" s="92"/>
      <c r="S242" s="10"/>
      <c r="V242" s="80">
        <f ca="1">W242-SUM(W243:W252)</f>
        <v>0</v>
      </c>
      <c r="W242" s="10">
        <f ca="1">SUM(INDIRECT(ADDRESS(ROW(),SUMIFS($1:$1,$5:$5,1))):INDIRECT(ADDRESS(ROW(),SUMIFS($1:$1,$5:$5,MAX($5:$5)))))</f>
        <v>345750951.43333334</v>
      </c>
      <c r="Z242" s="10">
        <f ca="1">IF(Z$5="",0,SUM(Z243:Z252))</f>
        <v>0</v>
      </c>
      <c r="AA242" s="10">
        <f t="shared" ref="AA242:CL242" ca="1" si="476">IF(AA$5="",0,SUM(AA243:AA252))</f>
        <v>0</v>
      </c>
      <c r="AB242" s="10">
        <f t="shared" ca="1" si="476"/>
        <v>0</v>
      </c>
      <c r="AC242" s="10">
        <f t="shared" ca="1" si="476"/>
        <v>0</v>
      </c>
      <c r="AD242" s="10">
        <f t="shared" ca="1" si="476"/>
        <v>0</v>
      </c>
      <c r="AE242" s="10">
        <f t="shared" ca="1" si="476"/>
        <v>0</v>
      </c>
      <c r="AF242" s="10">
        <f t="shared" ca="1" si="476"/>
        <v>0</v>
      </c>
      <c r="AG242" s="10">
        <f t="shared" ca="1" si="476"/>
        <v>0</v>
      </c>
      <c r="AH242" s="10">
        <f t="shared" ca="1" si="476"/>
        <v>1980.3333333333333</v>
      </c>
      <c r="AI242" s="10">
        <f t="shared" ca="1" si="476"/>
        <v>17823</v>
      </c>
      <c r="AJ242" s="10">
        <f t="shared" ca="1" si="476"/>
        <v>58815.9</v>
      </c>
      <c r="AK242" s="10">
        <f t="shared" ca="1" si="476"/>
        <v>113918.675</v>
      </c>
      <c r="AL242" s="10">
        <f t="shared" ca="1" si="476"/>
        <v>175358.51666666666</v>
      </c>
      <c r="AM242" s="10">
        <f t="shared" ca="1" si="476"/>
        <v>238179.64083333337</v>
      </c>
      <c r="AN242" s="10">
        <f t="shared" ca="1" si="476"/>
        <v>325759.88250000001</v>
      </c>
      <c r="AO242" s="10">
        <f t="shared" ca="1" si="476"/>
        <v>501232.26833333331</v>
      </c>
      <c r="AP242" s="10">
        <f t="shared" ca="1" si="476"/>
        <v>802931.10083333345</v>
      </c>
      <c r="AQ242" s="10">
        <f t="shared" ca="1" si="476"/>
        <v>1250535.9425000001</v>
      </c>
      <c r="AR242" s="10">
        <f t="shared" ca="1" si="476"/>
        <v>1838236.9904166667</v>
      </c>
      <c r="AS242" s="10">
        <f t="shared" ca="1" si="476"/>
        <v>2530846.1966666663</v>
      </c>
      <c r="AT242" s="10">
        <f t="shared" ca="1" si="476"/>
        <v>3293373.5466666664</v>
      </c>
      <c r="AU242" s="10">
        <f t="shared" ca="1" si="476"/>
        <v>4097641.3725000001</v>
      </c>
      <c r="AV242" s="10">
        <f t="shared" ca="1" si="476"/>
        <v>4924712.7366666673</v>
      </c>
      <c r="AW242" s="10">
        <f t="shared" ca="1" si="476"/>
        <v>5763297.2637499999</v>
      </c>
      <c r="AX242" s="10">
        <f t="shared" ca="1" si="476"/>
        <v>6606812.8208333338</v>
      </c>
      <c r="AY242" s="10">
        <f t="shared" ca="1" si="476"/>
        <v>7452365.645833333</v>
      </c>
      <c r="AZ242" s="10">
        <f t="shared" ca="1" si="476"/>
        <v>8298673.4729166664</v>
      </c>
      <c r="BA242" s="10">
        <f t="shared" ca="1" si="476"/>
        <v>9145191.7104166672</v>
      </c>
      <c r="BB242" s="10">
        <f t="shared" ca="1" si="476"/>
        <v>9991771.833333334</v>
      </c>
      <c r="BC242" s="10">
        <f t="shared" ca="1" si="476"/>
        <v>10838364.333333334</v>
      </c>
      <c r="BD242" s="10">
        <f t="shared" ca="1" si="476"/>
        <v>11684956.833333334</v>
      </c>
      <c r="BE242" s="10">
        <f t="shared" ca="1" si="476"/>
        <v>12526598.5</v>
      </c>
      <c r="BF242" s="10">
        <f t="shared" ca="1" si="476"/>
        <v>13328633.5</v>
      </c>
      <c r="BG242" s="10">
        <f t="shared" ca="1" si="476"/>
        <v>14028186.25</v>
      </c>
      <c r="BH242" s="10">
        <f t="shared" ca="1" si="476"/>
        <v>14589982.0625</v>
      </c>
      <c r="BI242" s="10">
        <f t="shared" ca="1" si="476"/>
        <v>14998178.270833334</v>
      </c>
      <c r="BJ242" s="10">
        <f t="shared" ca="1" si="476"/>
        <v>15261698.752083333</v>
      </c>
      <c r="BK242" s="10">
        <f t="shared" ca="1" si="476"/>
        <v>15417662.379166666</v>
      </c>
      <c r="BL242" s="10">
        <f t="shared" ca="1" si="476"/>
        <v>15502544.416666666</v>
      </c>
      <c r="BM242" s="10">
        <f t="shared" ca="1" si="476"/>
        <v>15545171.091666667</v>
      </c>
      <c r="BN242" s="10">
        <f t="shared" ca="1" si="476"/>
        <v>15564776.391666668</v>
      </c>
      <c r="BO242" s="10">
        <f t="shared" ca="1" si="476"/>
        <v>15572809.11875</v>
      </c>
      <c r="BP242" s="10">
        <f t="shared" ca="1" si="476"/>
        <v>15575891.012499999</v>
      </c>
      <c r="BQ242" s="10">
        <f t="shared" ca="1" si="476"/>
        <v>15576930.6875</v>
      </c>
      <c r="BR242" s="10">
        <f t="shared" ca="1" si="476"/>
        <v>15577215.360416671</v>
      </c>
      <c r="BS242" s="10">
        <f t="shared" ca="1" si="476"/>
        <v>15577289.622916671</v>
      </c>
      <c r="BT242" s="10">
        <f t="shared" ca="1" si="476"/>
        <v>15577302.000000002</v>
      </c>
      <c r="BU242" s="10">
        <f t="shared" ca="1" si="476"/>
        <v>15577302.000000002</v>
      </c>
      <c r="BV242" s="10">
        <f t="shared" si="476"/>
        <v>0</v>
      </c>
      <c r="BW242" s="10">
        <f t="shared" si="476"/>
        <v>0</v>
      </c>
      <c r="BX242" s="10">
        <f t="shared" si="476"/>
        <v>0</v>
      </c>
      <c r="BY242" s="10">
        <f t="shared" si="476"/>
        <v>0</v>
      </c>
      <c r="BZ242" s="10">
        <f t="shared" si="476"/>
        <v>0</v>
      </c>
      <c r="CA242" s="10">
        <f t="shared" si="476"/>
        <v>0</v>
      </c>
      <c r="CB242" s="10">
        <f t="shared" si="476"/>
        <v>0</v>
      </c>
      <c r="CC242" s="10">
        <f t="shared" si="476"/>
        <v>0</v>
      </c>
      <c r="CD242" s="10">
        <f t="shared" si="476"/>
        <v>0</v>
      </c>
      <c r="CE242" s="10">
        <f t="shared" si="476"/>
        <v>0</v>
      </c>
      <c r="CF242" s="10">
        <f t="shared" si="476"/>
        <v>0</v>
      </c>
      <c r="CG242" s="10">
        <f t="shared" si="476"/>
        <v>0</v>
      </c>
      <c r="CH242" s="10">
        <f t="shared" si="476"/>
        <v>0</v>
      </c>
      <c r="CI242" s="10">
        <f t="shared" si="476"/>
        <v>0</v>
      </c>
      <c r="CJ242" s="10">
        <f t="shared" si="476"/>
        <v>0</v>
      </c>
      <c r="CK242" s="10">
        <f t="shared" si="476"/>
        <v>0</v>
      </c>
      <c r="CL242" s="10">
        <f t="shared" si="476"/>
        <v>0</v>
      </c>
      <c r="CM242" s="10">
        <f t="shared" ref="CM242:CT242" si="477">IF(CM$5="",0,SUM(CM243:CM252))</f>
        <v>0</v>
      </c>
      <c r="CN242" s="10">
        <f t="shared" si="477"/>
        <v>0</v>
      </c>
      <c r="CO242" s="10">
        <f t="shared" si="477"/>
        <v>0</v>
      </c>
      <c r="CP242" s="10">
        <f t="shared" si="477"/>
        <v>0</v>
      </c>
      <c r="CQ242" s="10">
        <f t="shared" si="477"/>
        <v>0</v>
      </c>
      <c r="CR242" s="10">
        <f t="shared" si="477"/>
        <v>0</v>
      </c>
      <c r="CS242" s="10">
        <f t="shared" si="477"/>
        <v>0</v>
      </c>
      <c r="CT242" s="10">
        <f t="shared" si="477"/>
        <v>0</v>
      </c>
    </row>
    <row r="243" spans="1:98" s="27" customFormat="1" ht="12" x14ac:dyDescent="0.25">
      <c r="A243" s="26">
        <f>ROW()</f>
        <v>243</v>
      </c>
      <c r="B243" s="95"/>
      <c r="C243" s="142"/>
      <c r="E243" s="24"/>
      <c r="F243" s="66" t="str">
        <f>$F$242</f>
        <v>Себестоимость</v>
      </c>
      <c r="G243" s="27" t="str">
        <f>BP!$F$21</f>
        <v>Основа</v>
      </c>
      <c r="M243" s="27" t="str">
        <f>Lists!$R$8</f>
        <v>руб.</v>
      </c>
      <c r="P243" s="30"/>
      <c r="R243" s="44" t="s">
        <v>24</v>
      </c>
      <c r="S243" s="136">
        <v>0.2</v>
      </c>
      <c r="V243" s="85"/>
      <c r="W243" s="29">
        <f ca="1">SUM(INDIRECT(ADDRESS(ROW(),SUMIFS($1:$1,$5:$5,1))):INDIRECT(ADDRESS(ROW(),SUMIFS($1:$1,$5:$5,MAX($5:$5)))))</f>
        <v>61107305</v>
      </c>
      <c r="Z243" s="30">
        <f t="shared" ref="Z243:CK243" ca="1" si="478">Z206/(1+$S243)</f>
        <v>0</v>
      </c>
      <c r="AA243" s="30">
        <f t="shared" ca="1" si="478"/>
        <v>0</v>
      </c>
      <c r="AB243" s="30">
        <f t="shared" ca="1" si="478"/>
        <v>0</v>
      </c>
      <c r="AC243" s="30">
        <f t="shared" ca="1" si="478"/>
        <v>0</v>
      </c>
      <c r="AD243" s="30">
        <f t="shared" ca="1" si="478"/>
        <v>0</v>
      </c>
      <c r="AE243" s="30">
        <f t="shared" ca="1" si="478"/>
        <v>0</v>
      </c>
      <c r="AF243" s="30">
        <f t="shared" ca="1" si="478"/>
        <v>0</v>
      </c>
      <c r="AG243" s="30">
        <f t="shared" ca="1" si="478"/>
        <v>0</v>
      </c>
      <c r="AH243" s="30">
        <f t="shared" ca="1" si="478"/>
        <v>350.00000000000006</v>
      </c>
      <c r="AI243" s="30">
        <f t="shared" ca="1" si="478"/>
        <v>3150</v>
      </c>
      <c r="AJ243" s="30">
        <f t="shared" ca="1" si="478"/>
        <v>10395</v>
      </c>
      <c r="AK243" s="30">
        <f t="shared" ca="1" si="478"/>
        <v>20133.75</v>
      </c>
      <c r="AL243" s="30">
        <f t="shared" ca="1" si="478"/>
        <v>30992.5</v>
      </c>
      <c r="AM243" s="30">
        <f t="shared" ca="1" si="478"/>
        <v>42095.375000000007</v>
      </c>
      <c r="AN243" s="30">
        <f t="shared" ca="1" si="478"/>
        <v>57574.125000000015</v>
      </c>
      <c r="AO243" s="30">
        <f t="shared" ca="1" si="478"/>
        <v>88586.750000000015</v>
      </c>
      <c r="AP243" s="30">
        <f t="shared" ca="1" si="478"/>
        <v>141908.37500000003</v>
      </c>
      <c r="AQ243" s="30">
        <f t="shared" ca="1" si="478"/>
        <v>221017.125</v>
      </c>
      <c r="AR243" s="30">
        <f t="shared" ca="1" si="478"/>
        <v>324886.18750000006</v>
      </c>
      <c r="AS243" s="30">
        <f t="shared" ca="1" si="478"/>
        <v>447296.50000000006</v>
      </c>
      <c r="AT243" s="30">
        <f t="shared" ca="1" si="478"/>
        <v>582064.00000000012</v>
      </c>
      <c r="AU243" s="30">
        <f t="shared" ca="1" si="478"/>
        <v>724208.625</v>
      </c>
      <c r="AV243" s="30">
        <f t="shared" ca="1" si="478"/>
        <v>870383.5</v>
      </c>
      <c r="AW243" s="30">
        <f t="shared" ca="1" si="478"/>
        <v>1018593.1875</v>
      </c>
      <c r="AX243" s="30">
        <f t="shared" ca="1" si="478"/>
        <v>1167674.375</v>
      </c>
      <c r="AY243" s="30">
        <f t="shared" ca="1" si="478"/>
        <v>1317115.625</v>
      </c>
      <c r="AZ243" s="30">
        <f t="shared" ca="1" si="478"/>
        <v>1466690.3125</v>
      </c>
      <c r="BA243" s="30">
        <f t="shared" ca="1" si="478"/>
        <v>1616302.1875</v>
      </c>
      <c r="BB243" s="30">
        <f t="shared" ca="1" si="478"/>
        <v>1765925</v>
      </c>
      <c r="BC243" s="30">
        <f t="shared" ca="1" si="478"/>
        <v>1915550</v>
      </c>
      <c r="BD243" s="30">
        <f t="shared" ca="1" si="478"/>
        <v>2065175</v>
      </c>
      <c r="BE243" s="30">
        <f t="shared" ca="1" si="478"/>
        <v>2213925</v>
      </c>
      <c r="BF243" s="30">
        <f t="shared" ca="1" si="478"/>
        <v>2355675</v>
      </c>
      <c r="BG243" s="30">
        <f t="shared" ca="1" si="478"/>
        <v>2479312.5</v>
      </c>
      <c r="BH243" s="30">
        <f t="shared" ca="1" si="478"/>
        <v>2578603.125</v>
      </c>
      <c r="BI243" s="30">
        <f t="shared" ca="1" si="478"/>
        <v>2650746.875</v>
      </c>
      <c r="BJ243" s="30">
        <f t="shared" ca="1" si="478"/>
        <v>2697320.9375</v>
      </c>
      <c r="BK243" s="30">
        <f t="shared" ca="1" si="478"/>
        <v>2724885.625</v>
      </c>
      <c r="BL243" s="30">
        <f t="shared" ca="1" si="478"/>
        <v>2739887.5</v>
      </c>
      <c r="BM243" s="30">
        <f t="shared" ca="1" si="478"/>
        <v>2747421.25</v>
      </c>
      <c r="BN243" s="30">
        <f t="shared" ca="1" si="478"/>
        <v>2750886.25</v>
      </c>
      <c r="BO243" s="30">
        <f t="shared" ca="1" si="478"/>
        <v>2752305.9375</v>
      </c>
      <c r="BP243" s="30">
        <f t="shared" ca="1" si="478"/>
        <v>2752850.625</v>
      </c>
      <c r="BQ243" s="30">
        <f t="shared" ca="1" si="478"/>
        <v>2753034.375</v>
      </c>
      <c r="BR243" s="30">
        <f t="shared" ca="1" si="478"/>
        <v>2753084.6875000005</v>
      </c>
      <c r="BS243" s="30">
        <f t="shared" ca="1" si="478"/>
        <v>2753097.8125000005</v>
      </c>
      <c r="BT243" s="30">
        <f t="shared" ca="1" si="478"/>
        <v>2753100.0000000005</v>
      </c>
      <c r="BU243" s="30">
        <f t="shared" ca="1" si="478"/>
        <v>2753100.0000000005</v>
      </c>
      <c r="BV243" s="30">
        <f t="shared" si="478"/>
        <v>0</v>
      </c>
      <c r="BW243" s="30">
        <f t="shared" si="478"/>
        <v>0</v>
      </c>
      <c r="BX243" s="30">
        <f t="shared" si="478"/>
        <v>0</v>
      </c>
      <c r="BY243" s="30">
        <f t="shared" si="478"/>
        <v>0</v>
      </c>
      <c r="BZ243" s="30">
        <f t="shared" si="478"/>
        <v>0</v>
      </c>
      <c r="CA243" s="30">
        <f t="shared" si="478"/>
        <v>0</v>
      </c>
      <c r="CB243" s="30">
        <f t="shared" si="478"/>
        <v>0</v>
      </c>
      <c r="CC243" s="30">
        <f t="shared" si="478"/>
        <v>0</v>
      </c>
      <c r="CD243" s="30">
        <f t="shared" si="478"/>
        <v>0</v>
      </c>
      <c r="CE243" s="30">
        <f t="shared" si="478"/>
        <v>0</v>
      </c>
      <c r="CF243" s="30">
        <f t="shared" si="478"/>
        <v>0</v>
      </c>
      <c r="CG243" s="30">
        <f t="shared" si="478"/>
        <v>0</v>
      </c>
      <c r="CH243" s="30">
        <f t="shared" si="478"/>
        <v>0</v>
      </c>
      <c r="CI243" s="30">
        <f t="shared" si="478"/>
        <v>0</v>
      </c>
      <c r="CJ243" s="30">
        <f t="shared" si="478"/>
        <v>0</v>
      </c>
      <c r="CK243" s="30">
        <f t="shared" si="478"/>
        <v>0</v>
      </c>
      <c r="CL243" s="30">
        <f t="shared" ref="CL243:CT243" si="479">CL206/(1+$S243)</f>
        <v>0</v>
      </c>
      <c r="CM243" s="30">
        <f t="shared" si="479"/>
        <v>0</v>
      </c>
      <c r="CN243" s="30">
        <f t="shared" si="479"/>
        <v>0</v>
      </c>
      <c r="CO243" s="30">
        <f t="shared" si="479"/>
        <v>0</v>
      </c>
      <c r="CP243" s="30">
        <f t="shared" si="479"/>
        <v>0</v>
      </c>
      <c r="CQ243" s="30">
        <f t="shared" si="479"/>
        <v>0</v>
      </c>
      <c r="CR243" s="30">
        <f t="shared" si="479"/>
        <v>0</v>
      </c>
      <c r="CS243" s="30">
        <f t="shared" si="479"/>
        <v>0</v>
      </c>
      <c r="CT243" s="30">
        <f t="shared" si="479"/>
        <v>0</v>
      </c>
    </row>
    <row r="244" spans="1:98" s="27" customFormat="1" ht="12" x14ac:dyDescent="0.25">
      <c r="A244" s="26">
        <f>ROW()</f>
        <v>244</v>
      </c>
      <c r="B244" s="95"/>
      <c r="C244" s="142"/>
      <c r="E244" s="24"/>
      <c r="F244" s="66" t="str">
        <f t="shared" ref="F244:F251" si="480">$F$242</f>
        <v>Себестоимость</v>
      </c>
      <c r="G244" s="27" t="str">
        <f>BP!$F$22</f>
        <v>Сырье</v>
      </c>
      <c r="H244" s="67"/>
      <c r="I244" s="67"/>
      <c r="J244" s="67"/>
      <c r="K244" s="67"/>
      <c r="L244" s="67"/>
      <c r="M244" s="27" t="str">
        <f>Lists!$R$8</f>
        <v>руб.</v>
      </c>
      <c r="P244" s="30"/>
      <c r="R244" s="44" t="s">
        <v>24</v>
      </c>
      <c r="S244" s="136">
        <v>0.2</v>
      </c>
      <c r="V244" s="85"/>
      <c r="W244" s="29">
        <f ca="1">SUM(INDIRECT(ADDRESS(ROW(),SUMIFS($1:$1,$5:$5,1))):INDIRECT(ADDRESS(ROW(),SUMIFS($1:$1,$5:$5,MAX($5:$5)))))</f>
        <v>6983692</v>
      </c>
      <c r="Z244" s="30">
        <f t="shared" ref="Z244:CK244" ca="1" si="481">Z207/(1+$S244)</f>
        <v>0</v>
      </c>
      <c r="AA244" s="30">
        <f t="shared" ca="1" si="481"/>
        <v>0</v>
      </c>
      <c r="AB244" s="30">
        <f t="shared" ca="1" si="481"/>
        <v>0</v>
      </c>
      <c r="AC244" s="30">
        <f t="shared" ca="1" si="481"/>
        <v>0</v>
      </c>
      <c r="AD244" s="30">
        <f t="shared" ca="1" si="481"/>
        <v>0</v>
      </c>
      <c r="AE244" s="30">
        <f t="shared" ca="1" si="481"/>
        <v>0</v>
      </c>
      <c r="AF244" s="30">
        <f t="shared" ca="1" si="481"/>
        <v>0</v>
      </c>
      <c r="AG244" s="30">
        <f t="shared" ca="1" si="481"/>
        <v>0</v>
      </c>
      <c r="AH244" s="30">
        <f t="shared" ca="1" si="481"/>
        <v>40.000000000000007</v>
      </c>
      <c r="AI244" s="30">
        <f t="shared" ca="1" si="481"/>
        <v>360</v>
      </c>
      <c r="AJ244" s="30">
        <f t="shared" ca="1" si="481"/>
        <v>1188</v>
      </c>
      <c r="AK244" s="30">
        <f t="shared" ca="1" si="481"/>
        <v>2301.0000000000005</v>
      </c>
      <c r="AL244" s="30">
        <f t="shared" ca="1" si="481"/>
        <v>3542</v>
      </c>
      <c r="AM244" s="30">
        <f t="shared" ca="1" si="481"/>
        <v>4810.9000000000005</v>
      </c>
      <c r="AN244" s="30">
        <f t="shared" ca="1" si="481"/>
        <v>6579.9000000000015</v>
      </c>
      <c r="AO244" s="30">
        <f t="shared" ca="1" si="481"/>
        <v>10124.200000000001</v>
      </c>
      <c r="AP244" s="30">
        <f t="shared" ca="1" si="481"/>
        <v>16218.100000000002</v>
      </c>
      <c r="AQ244" s="30">
        <f t="shared" ca="1" si="481"/>
        <v>25259.1</v>
      </c>
      <c r="AR244" s="30">
        <f t="shared" ca="1" si="481"/>
        <v>37129.85</v>
      </c>
      <c r="AS244" s="30">
        <f t="shared" ca="1" si="481"/>
        <v>51119.6</v>
      </c>
      <c r="AT244" s="30">
        <f t="shared" ca="1" si="481"/>
        <v>66521.600000000006</v>
      </c>
      <c r="AU244" s="30">
        <f t="shared" ca="1" si="481"/>
        <v>82766.700000000012</v>
      </c>
      <c r="AV244" s="30">
        <f t="shared" ca="1" si="481"/>
        <v>99472.400000000009</v>
      </c>
      <c r="AW244" s="30">
        <f t="shared" ca="1" si="481"/>
        <v>116410.65000000001</v>
      </c>
      <c r="AX244" s="30">
        <f t="shared" ca="1" si="481"/>
        <v>133448.5</v>
      </c>
      <c r="AY244" s="30">
        <f t="shared" ca="1" si="481"/>
        <v>150527.5</v>
      </c>
      <c r="AZ244" s="30">
        <f t="shared" ca="1" si="481"/>
        <v>167621.75</v>
      </c>
      <c r="BA244" s="30">
        <f t="shared" ca="1" si="481"/>
        <v>184720.25</v>
      </c>
      <c r="BB244" s="30">
        <f t="shared" ca="1" si="481"/>
        <v>201820</v>
      </c>
      <c r="BC244" s="30">
        <f t="shared" ca="1" si="481"/>
        <v>218920</v>
      </c>
      <c r="BD244" s="30">
        <f t="shared" ca="1" si="481"/>
        <v>236020</v>
      </c>
      <c r="BE244" s="30">
        <f t="shared" ca="1" si="481"/>
        <v>253020</v>
      </c>
      <c r="BF244" s="30">
        <f t="shared" ca="1" si="481"/>
        <v>269220</v>
      </c>
      <c r="BG244" s="30">
        <f t="shared" ca="1" si="481"/>
        <v>283350</v>
      </c>
      <c r="BH244" s="30">
        <f t="shared" ca="1" si="481"/>
        <v>294697.5</v>
      </c>
      <c r="BI244" s="30">
        <f t="shared" ca="1" si="481"/>
        <v>302942.5</v>
      </c>
      <c r="BJ244" s="30">
        <f t="shared" ca="1" si="481"/>
        <v>308265.25</v>
      </c>
      <c r="BK244" s="30">
        <f t="shared" ca="1" si="481"/>
        <v>311415.5</v>
      </c>
      <c r="BL244" s="30">
        <f t="shared" ca="1" si="481"/>
        <v>313130</v>
      </c>
      <c r="BM244" s="30">
        <f t="shared" ca="1" si="481"/>
        <v>313991</v>
      </c>
      <c r="BN244" s="30">
        <f t="shared" ca="1" si="481"/>
        <v>314387</v>
      </c>
      <c r="BO244" s="30">
        <f t="shared" ca="1" si="481"/>
        <v>314549.25000000006</v>
      </c>
      <c r="BP244" s="30">
        <f t="shared" ca="1" si="481"/>
        <v>314611.5</v>
      </c>
      <c r="BQ244" s="30">
        <f t="shared" ca="1" si="481"/>
        <v>314632.50000000006</v>
      </c>
      <c r="BR244" s="30">
        <f t="shared" ca="1" si="481"/>
        <v>314638.25000000006</v>
      </c>
      <c r="BS244" s="30">
        <f t="shared" ca="1" si="481"/>
        <v>314639.75</v>
      </c>
      <c r="BT244" s="30">
        <f t="shared" ca="1" si="481"/>
        <v>314640.00000000006</v>
      </c>
      <c r="BU244" s="30">
        <f t="shared" ca="1" si="481"/>
        <v>314640.00000000006</v>
      </c>
      <c r="BV244" s="30">
        <f t="shared" si="481"/>
        <v>0</v>
      </c>
      <c r="BW244" s="30">
        <f t="shared" si="481"/>
        <v>0</v>
      </c>
      <c r="BX244" s="30">
        <f t="shared" si="481"/>
        <v>0</v>
      </c>
      <c r="BY244" s="30">
        <f t="shared" si="481"/>
        <v>0</v>
      </c>
      <c r="BZ244" s="30">
        <f t="shared" si="481"/>
        <v>0</v>
      </c>
      <c r="CA244" s="30">
        <f t="shared" si="481"/>
        <v>0</v>
      </c>
      <c r="CB244" s="30">
        <f t="shared" si="481"/>
        <v>0</v>
      </c>
      <c r="CC244" s="30">
        <f t="shared" si="481"/>
        <v>0</v>
      </c>
      <c r="CD244" s="30">
        <f t="shared" si="481"/>
        <v>0</v>
      </c>
      <c r="CE244" s="30">
        <f t="shared" si="481"/>
        <v>0</v>
      </c>
      <c r="CF244" s="30">
        <f t="shared" si="481"/>
        <v>0</v>
      </c>
      <c r="CG244" s="30">
        <f t="shared" si="481"/>
        <v>0</v>
      </c>
      <c r="CH244" s="30">
        <f t="shared" si="481"/>
        <v>0</v>
      </c>
      <c r="CI244" s="30">
        <f t="shared" si="481"/>
        <v>0</v>
      </c>
      <c r="CJ244" s="30">
        <f t="shared" si="481"/>
        <v>0</v>
      </c>
      <c r="CK244" s="30">
        <f t="shared" si="481"/>
        <v>0</v>
      </c>
      <c r="CL244" s="30">
        <f t="shared" ref="CL244:CT244" si="482">CL207/(1+$S244)</f>
        <v>0</v>
      </c>
      <c r="CM244" s="30">
        <f t="shared" si="482"/>
        <v>0</v>
      </c>
      <c r="CN244" s="30">
        <f t="shared" si="482"/>
        <v>0</v>
      </c>
      <c r="CO244" s="30">
        <f t="shared" si="482"/>
        <v>0</v>
      </c>
      <c r="CP244" s="30">
        <f t="shared" si="482"/>
        <v>0</v>
      </c>
      <c r="CQ244" s="30">
        <f t="shared" si="482"/>
        <v>0</v>
      </c>
      <c r="CR244" s="30">
        <f t="shared" si="482"/>
        <v>0</v>
      </c>
      <c r="CS244" s="30">
        <f t="shared" si="482"/>
        <v>0</v>
      </c>
      <c r="CT244" s="30">
        <f t="shared" si="482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 t="shared" si="480"/>
        <v>Себестоимость</v>
      </c>
      <c r="G245" s="27" t="str">
        <f>BP!$F$23</f>
        <v>Материал</v>
      </c>
      <c r="M245" s="27" t="str">
        <f>Lists!$R$8</f>
        <v>руб.</v>
      </c>
      <c r="P245" s="30"/>
      <c r="R245" s="44" t="s">
        <v>24</v>
      </c>
      <c r="S245" s="136">
        <v>0.2</v>
      </c>
      <c r="V245" s="85"/>
      <c r="W245" s="29">
        <f ca="1">SUM(INDIRECT(ADDRESS(ROW(),SUMIFS($1:$1,$5:$5,1))):INDIRECT(ADDRESS(ROW(),SUMIFS($1:$1,$5:$5,MAX($5:$5)))))</f>
        <v>8147640.6666666651</v>
      </c>
      <c r="Z245" s="30">
        <f t="shared" ref="Z245:CK245" ca="1" si="483">Z208/(1+$S245)</f>
        <v>0</v>
      </c>
      <c r="AA245" s="30">
        <f t="shared" ca="1" si="483"/>
        <v>0</v>
      </c>
      <c r="AB245" s="30">
        <f t="shared" ca="1" si="483"/>
        <v>0</v>
      </c>
      <c r="AC245" s="30">
        <f t="shared" ca="1" si="483"/>
        <v>0</v>
      </c>
      <c r="AD245" s="30">
        <f t="shared" ca="1" si="483"/>
        <v>0</v>
      </c>
      <c r="AE245" s="30">
        <f t="shared" ca="1" si="483"/>
        <v>0</v>
      </c>
      <c r="AF245" s="30">
        <f t="shared" ca="1" si="483"/>
        <v>0</v>
      </c>
      <c r="AG245" s="30">
        <f t="shared" ca="1" si="483"/>
        <v>0</v>
      </c>
      <c r="AH245" s="30">
        <f t="shared" ca="1" si="483"/>
        <v>46.666666666666671</v>
      </c>
      <c r="AI245" s="30">
        <f t="shared" ca="1" si="483"/>
        <v>420</v>
      </c>
      <c r="AJ245" s="30">
        <f t="shared" ca="1" si="483"/>
        <v>1386</v>
      </c>
      <c r="AK245" s="30">
        <f t="shared" ca="1" si="483"/>
        <v>2684.5</v>
      </c>
      <c r="AL245" s="30">
        <f t="shared" ca="1" si="483"/>
        <v>4132.3333333333339</v>
      </c>
      <c r="AM245" s="30">
        <f t="shared" ca="1" si="483"/>
        <v>5612.7166666666672</v>
      </c>
      <c r="AN245" s="30">
        <f t="shared" ca="1" si="483"/>
        <v>7676.5500000000011</v>
      </c>
      <c r="AO245" s="30">
        <f t="shared" ca="1" si="483"/>
        <v>11811.566666666668</v>
      </c>
      <c r="AP245" s="30">
        <f t="shared" ca="1" si="483"/>
        <v>18921.116666666672</v>
      </c>
      <c r="AQ245" s="30">
        <f t="shared" ca="1" si="483"/>
        <v>29468.95</v>
      </c>
      <c r="AR245" s="30">
        <f t="shared" ca="1" si="483"/>
        <v>43318.158333333333</v>
      </c>
      <c r="AS245" s="30">
        <f t="shared" ca="1" si="483"/>
        <v>59639.53333333334</v>
      </c>
      <c r="AT245" s="30">
        <f t="shared" ca="1" si="483"/>
        <v>77608.533333333326</v>
      </c>
      <c r="AU245" s="30">
        <f t="shared" ca="1" si="483"/>
        <v>96561.150000000009</v>
      </c>
      <c r="AV245" s="30">
        <f t="shared" ca="1" si="483"/>
        <v>116051.13333333333</v>
      </c>
      <c r="AW245" s="30">
        <f t="shared" ca="1" si="483"/>
        <v>135812.42500000002</v>
      </c>
      <c r="AX245" s="30">
        <f t="shared" ca="1" si="483"/>
        <v>155689.91666666666</v>
      </c>
      <c r="AY245" s="30">
        <f t="shared" ca="1" si="483"/>
        <v>175615.41666666669</v>
      </c>
      <c r="AZ245" s="30">
        <f t="shared" ca="1" si="483"/>
        <v>195558.70833333331</v>
      </c>
      <c r="BA245" s="30">
        <f t="shared" ca="1" si="483"/>
        <v>215506.95833333331</v>
      </c>
      <c r="BB245" s="30">
        <f t="shared" ca="1" si="483"/>
        <v>235456.66666666669</v>
      </c>
      <c r="BC245" s="30">
        <f t="shared" ca="1" si="483"/>
        <v>255406.66666666669</v>
      </c>
      <c r="BD245" s="30">
        <f t="shared" ca="1" si="483"/>
        <v>275356.66666666669</v>
      </c>
      <c r="BE245" s="30">
        <f t="shared" ca="1" si="483"/>
        <v>295190</v>
      </c>
      <c r="BF245" s="30">
        <f t="shared" ca="1" si="483"/>
        <v>314090</v>
      </c>
      <c r="BG245" s="30">
        <f t="shared" ca="1" si="483"/>
        <v>330575</v>
      </c>
      <c r="BH245" s="30">
        <f t="shared" ca="1" si="483"/>
        <v>343813.75</v>
      </c>
      <c r="BI245" s="30">
        <f t="shared" ca="1" si="483"/>
        <v>353432.91666666669</v>
      </c>
      <c r="BJ245" s="30">
        <f t="shared" ca="1" si="483"/>
        <v>359642.79166666669</v>
      </c>
      <c r="BK245" s="30">
        <f t="shared" ca="1" si="483"/>
        <v>363318.08333333337</v>
      </c>
      <c r="BL245" s="30">
        <f t="shared" ca="1" si="483"/>
        <v>365318.33333333337</v>
      </c>
      <c r="BM245" s="30">
        <f t="shared" ca="1" si="483"/>
        <v>366322.83333333331</v>
      </c>
      <c r="BN245" s="30">
        <f t="shared" ca="1" si="483"/>
        <v>366784.83333333331</v>
      </c>
      <c r="BO245" s="30">
        <f t="shared" ca="1" si="483"/>
        <v>366974.125</v>
      </c>
      <c r="BP245" s="30">
        <f t="shared" ca="1" si="483"/>
        <v>367046.75</v>
      </c>
      <c r="BQ245" s="30">
        <f t="shared" ca="1" si="483"/>
        <v>367071.25</v>
      </c>
      <c r="BR245" s="30">
        <f t="shared" ca="1" si="483"/>
        <v>367077.95833333337</v>
      </c>
      <c r="BS245" s="30">
        <f t="shared" ca="1" si="483"/>
        <v>367079.70833333337</v>
      </c>
      <c r="BT245" s="30">
        <f t="shared" ca="1" si="483"/>
        <v>367080</v>
      </c>
      <c r="BU245" s="30">
        <f t="shared" ca="1" si="483"/>
        <v>367080</v>
      </c>
      <c r="BV245" s="30">
        <f t="shared" si="483"/>
        <v>0</v>
      </c>
      <c r="BW245" s="30">
        <f t="shared" si="483"/>
        <v>0</v>
      </c>
      <c r="BX245" s="30">
        <f t="shared" si="483"/>
        <v>0</v>
      </c>
      <c r="BY245" s="30">
        <f t="shared" si="483"/>
        <v>0</v>
      </c>
      <c r="BZ245" s="30">
        <f t="shared" si="483"/>
        <v>0</v>
      </c>
      <c r="CA245" s="30">
        <f t="shared" si="483"/>
        <v>0</v>
      </c>
      <c r="CB245" s="30">
        <f t="shared" si="483"/>
        <v>0</v>
      </c>
      <c r="CC245" s="30">
        <f t="shared" si="483"/>
        <v>0</v>
      </c>
      <c r="CD245" s="30">
        <f t="shared" si="483"/>
        <v>0</v>
      </c>
      <c r="CE245" s="30">
        <f t="shared" si="483"/>
        <v>0</v>
      </c>
      <c r="CF245" s="30">
        <f t="shared" si="483"/>
        <v>0</v>
      </c>
      <c r="CG245" s="30">
        <f t="shared" si="483"/>
        <v>0</v>
      </c>
      <c r="CH245" s="30">
        <f t="shared" si="483"/>
        <v>0</v>
      </c>
      <c r="CI245" s="30">
        <f t="shared" si="483"/>
        <v>0</v>
      </c>
      <c r="CJ245" s="30">
        <f t="shared" si="483"/>
        <v>0</v>
      </c>
      <c r="CK245" s="30">
        <f t="shared" si="483"/>
        <v>0</v>
      </c>
      <c r="CL245" s="30">
        <f t="shared" ref="CL245:CT245" si="484">CL208/(1+$S245)</f>
        <v>0</v>
      </c>
      <c r="CM245" s="30">
        <f t="shared" si="484"/>
        <v>0</v>
      </c>
      <c r="CN245" s="30">
        <f t="shared" si="484"/>
        <v>0</v>
      </c>
      <c r="CO245" s="30">
        <f t="shared" si="484"/>
        <v>0</v>
      </c>
      <c r="CP245" s="30">
        <f t="shared" si="484"/>
        <v>0</v>
      </c>
      <c r="CQ245" s="30">
        <f t="shared" si="484"/>
        <v>0</v>
      </c>
      <c r="CR245" s="30">
        <f t="shared" si="484"/>
        <v>0</v>
      </c>
      <c r="CS245" s="30">
        <f t="shared" si="484"/>
        <v>0</v>
      </c>
      <c r="CT245" s="30">
        <f t="shared" si="484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si="480"/>
        <v>Себестоимость</v>
      </c>
      <c r="G246" s="27" t="str">
        <f>BP!$F$24</f>
        <v>Вн.пр-во</v>
      </c>
      <c r="M246" s="27" t="str">
        <f>Lists!$R$8</f>
        <v>руб.</v>
      </c>
      <c r="P246" s="30"/>
      <c r="R246" s="44" t="s">
        <v>24</v>
      </c>
      <c r="S246" s="136">
        <v>0</v>
      </c>
      <c r="V246" s="85"/>
      <c r="W246" s="29">
        <f ca="1">SUM(INDIRECT(ADDRESS(ROW(),SUMIFS($1:$1,$5:$5,1))):INDIRECT(ADDRESS(ROW(),SUMIFS($1:$1,$5:$5,MAX($5:$5)))))</f>
        <v>209510760</v>
      </c>
      <c r="Z246" s="30">
        <f t="shared" ref="Z246:BE246" ca="1" si="485">Z209/(1+$S246)</f>
        <v>0</v>
      </c>
      <c r="AA246" s="30">
        <f t="shared" ca="1" si="485"/>
        <v>0</v>
      </c>
      <c r="AB246" s="30">
        <f t="shared" ca="1" si="485"/>
        <v>0</v>
      </c>
      <c r="AC246" s="30">
        <f t="shared" ca="1" si="485"/>
        <v>0</v>
      </c>
      <c r="AD246" s="30">
        <f t="shared" ca="1" si="485"/>
        <v>0</v>
      </c>
      <c r="AE246" s="30">
        <f t="shared" ca="1" si="485"/>
        <v>0</v>
      </c>
      <c r="AF246" s="30">
        <f t="shared" ca="1" si="485"/>
        <v>0</v>
      </c>
      <c r="AG246" s="30">
        <f t="shared" ca="1" si="485"/>
        <v>0</v>
      </c>
      <c r="AH246" s="30">
        <f t="shared" ca="1" si="485"/>
        <v>1200</v>
      </c>
      <c r="AI246" s="30">
        <f t="shared" ca="1" si="485"/>
        <v>10800</v>
      </c>
      <c r="AJ246" s="30">
        <f t="shared" ca="1" si="485"/>
        <v>35640</v>
      </c>
      <c r="AK246" s="30">
        <f t="shared" ca="1" si="485"/>
        <v>69030</v>
      </c>
      <c r="AL246" s="30">
        <f t="shared" ca="1" si="485"/>
        <v>106260</v>
      </c>
      <c r="AM246" s="30">
        <f t="shared" ca="1" si="485"/>
        <v>144327</v>
      </c>
      <c r="AN246" s="30">
        <f t="shared" ca="1" si="485"/>
        <v>197397</v>
      </c>
      <c r="AO246" s="30">
        <f t="shared" ca="1" si="485"/>
        <v>303726</v>
      </c>
      <c r="AP246" s="30">
        <f t="shared" ca="1" si="485"/>
        <v>486543</v>
      </c>
      <c r="AQ246" s="30">
        <f t="shared" ca="1" si="485"/>
        <v>757773</v>
      </c>
      <c r="AR246" s="30">
        <f t="shared" ca="1" si="485"/>
        <v>1113895.5</v>
      </c>
      <c r="AS246" s="30">
        <f t="shared" ca="1" si="485"/>
        <v>1533588</v>
      </c>
      <c r="AT246" s="30">
        <f t="shared" ca="1" si="485"/>
        <v>1995648</v>
      </c>
      <c r="AU246" s="30">
        <f t="shared" ca="1" si="485"/>
        <v>2483001</v>
      </c>
      <c r="AV246" s="30">
        <f t="shared" ca="1" si="485"/>
        <v>2984172</v>
      </c>
      <c r="AW246" s="30">
        <f t="shared" ca="1" si="485"/>
        <v>3492319.5</v>
      </c>
      <c r="AX246" s="30">
        <f t="shared" ca="1" si="485"/>
        <v>4003455</v>
      </c>
      <c r="AY246" s="30">
        <f t="shared" ca="1" si="485"/>
        <v>4515825</v>
      </c>
      <c r="AZ246" s="30">
        <f t="shared" ca="1" si="485"/>
        <v>5028652.5</v>
      </c>
      <c r="BA246" s="30">
        <f t="shared" ca="1" si="485"/>
        <v>5541607.5</v>
      </c>
      <c r="BB246" s="30">
        <f t="shared" ca="1" si="485"/>
        <v>6054600</v>
      </c>
      <c r="BC246" s="30">
        <f t="shared" ca="1" si="485"/>
        <v>6567600</v>
      </c>
      <c r="BD246" s="30">
        <f t="shared" ca="1" si="485"/>
        <v>7080600</v>
      </c>
      <c r="BE246" s="30">
        <f t="shared" ca="1" si="485"/>
        <v>7590600</v>
      </c>
      <c r="BF246" s="30">
        <f t="shared" ref="BF246:CK246" ca="1" si="486">BF209/(1+$S246)</f>
        <v>8076600</v>
      </c>
      <c r="BG246" s="30">
        <f t="shared" ca="1" si="486"/>
        <v>8500500</v>
      </c>
      <c r="BH246" s="30">
        <f t="shared" ca="1" si="486"/>
        <v>8840925</v>
      </c>
      <c r="BI246" s="30">
        <f t="shared" ca="1" si="486"/>
        <v>9088275</v>
      </c>
      <c r="BJ246" s="30">
        <f t="shared" ca="1" si="486"/>
        <v>9247957.5</v>
      </c>
      <c r="BK246" s="30">
        <f t="shared" ca="1" si="486"/>
        <v>9342465</v>
      </c>
      <c r="BL246" s="30">
        <f t="shared" ca="1" si="486"/>
        <v>9393900</v>
      </c>
      <c r="BM246" s="30">
        <f t="shared" ca="1" si="486"/>
        <v>9419730</v>
      </c>
      <c r="BN246" s="30">
        <f t="shared" ca="1" si="486"/>
        <v>9431610</v>
      </c>
      <c r="BO246" s="30">
        <f t="shared" ca="1" si="486"/>
        <v>9436477.5</v>
      </c>
      <c r="BP246" s="30">
        <f t="shared" ca="1" si="486"/>
        <v>9438345</v>
      </c>
      <c r="BQ246" s="30">
        <f t="shared" ca="1" si="486"/>
        <v>9438975</v>
      </c>
      <c r="BR246" s="30">
        <f t="shared" ca="1" si="486"/>
        <v>9439147.5000000019</v>
      </c>
      <c r="BS246" s="30">
        <f t="shared" ca="1" si="486"/>
        <v>9439192.5000000019</v>
      </c>
      <c r="BT246" s="30">
        <f t="shared" ca="1" si="486"/>
        <v>9439200.0000000019</v>
      </c>
      <c r="BU246" s="30">
        <f t="shared" ca="1" si="486"/>
        <v>9439200.0000000019</v>
      </c>
      <c r="BV246" s="30">
        <f t="shared" si="486"/>
        <v>0</v>
      </c>
      <c r="BW246" s="30">
        <f t="shared" si="486"/>
        <v>0</v>
      </c>
      <c r="BX246" s="30">
        <f t="shared" si="486"/>
        <v>0</v>
      </c>
      <c r="BY246" s="30">
        <f t="shared" si="486"/>
        <v>0</v>
      </c>
      <c r="BZ246" s="30">
        <f t="shared" si="486"/>
        <v>0</v>
      </c>
      <c r="CA246" s="30">
        <f t="shared" si="486"/>
        <v>0</v>
      </c>
      <c r="CB246" s="30">
        <f t="shared" si="486"/>
        <v>0</v>
      </c>
      <c r="CC246" s="30">
        <f t="shared" si="486"/>
        <v>0</v>
      </c>
      <c r="CD246" s="30">
        <f t="shared" si="486"/>
        <v>0</v>
      </c>
      <c r="CE246" s="30">
        <f t="shared" si="486"/>
        <v>0</v>
      </c>
      <c r="CF246" s="30">
        <f t="shared" si="486"/>
        <v>0</v>
      </c>
      <c r="CG246" s="30">
        <f t="shared" si="486"/>
        <v>0</v>
      </c>
      <c r="CH246" s="30">
        <f t="shared" si="486"/>
        <v>0</v>
      </c>
      <c r="CI246" s="30">
        <f t="shared" si="486"/>
        <v>0</v>
      </c>
      <c r="CJ246" s="30">
        <f t="shared" si="486"/>
        <v>0</v>
      </c>
      <c r="CK246" s="30">
        <f t="shared" si="486"/>
        <v>0</v>
      </c>
      <c r="CL246" s="30">
        <f t="shared" ref="CL246:CT246" si="487">CL209/(1+$S246)</f>
        <v>0</v>
      </c>
      <c r="CM246" s="30">
        <f t="shared" si="487"/>
        <v>0</v>
      </c>
      <c r="CN246" s="30">
        <f t="shared" si="487"/>
        <v>0</v>
      </c>
      <c r="CO246" s="30">
        <f t="shared" si="487"/>
        <v>0</v>
      </c>
      <c r="CP246" s="30">
        <f t="shared" si="487"/>
        <v>0</v>
      </c>
      <c r="CQ246" s="30">
        <f t="shared" si="487"/>
        <v>0</v>
      </c>
      <c r="CR246" s="30">
        <f t="shared" si="487"/>
        <v>0</v>
      </c>
      <c r="CS246" s="30">
        <f t="shared" si="487"/>
        <v>0</v>
      </c>
      <c r="CT246" s="30">
        <f t="shared" si="487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480"/>
        <v>Себестоимость</v>
      </c>
      <c r="G247" s="27" t="str">
        <f>BP!$F$25</f>
        <v>Упаковка</v>
      </c>
      <c r="M247" s="27" t="str">
        <f>Lists!$R$8</f>
        <v>руб.</v>
      </c>
      <c r="P247" s="30"/>
      <c r="R247" s="44" t="s">
        <v>24</v>
      </c>
      <c r="S247" s="136">
        <v>0.2</v>
      </c>
      <c r="V247" s="85"/>
      <c r="W247" s="29">
        <f ca="1">SUM(INDIRECT(ADDRESS(ROW(),SUMIFS($1:$1,$5:$5,1))):INDIRECT(ADDRESS(ROW(),SUMIFS($1:$1,$5:$5,MAX($5:$5)))))</f>
        <v>23278973.333333336</v>
      </c>
      <c r="Z247" s="30">
        <f t="shared" ref="Z247:CK247" ca="1" si="488">Z210/(1+$S247)</f>
        <v>0</v>
      </c>
      <c r="AA247" s="30">
        <f t="shared" ca="1" si="488"/>
        <v>0</v>
      </c>
      <c r="AB247" s="30">
        <f t="shared" ca="1" si="488"/>
        <v>0</v>
      </c>
      <c r="AC247" s="30">
        <f t="shared" ca="1" si="488"/>
        <v>0</v>
      </c>
      <c r="AD247" s="30">
        <f t="shared" ca="1" si="488"/>
        <v>0</v>
      </c>
      <c r="AE247" s="30">
        <f t="shared" ca="1" si="488"/>
        <v>0</v>
      </c>
      <c r="AF247" s="30">
        <f t="shared" ca="1" si="488"/>
        <v>0</v>
      </c>
      <c r="AG247" s="30">
        <f t="shared" ca="1" si="488"/>
        <v>0</v>
      </c>
      <c r="AH247" s="30">
        <f t="shared" ca="1" si="488"/>
        <v>133.33333333333334</v>
      </c>
      <c r="AI247" s="30">
        <f t="shared" ca="1" si="488"/>
        <v>1200</v>
      </c>
      <c r="AJ247" s="30">
        <f t="shared" ca="1" si="488"/>
        <v>3960</v>
      </c>
      <c r="AK247" s="30">
        <f t="shared" ca="1" si="488"/>
        <v>7670</v>
      </c>
      <c r="AL247" s="30">
        <f t="shared" ca="1" si="488"/>
        <v>11806.666666666668</v>
      </c>
      <c r="AM247" s="30">
        <f t="shared" ca="1" si="488"/>
        <v>16036.333333333332</v>
      </c>
      <c r="AN247" s="30">
        <f t="shared" ca="1" si="488"/>
        <v>21933</v>
      </c>
      <c r="AO247" s="30">
        <f t="shared" ca="1" si="488"/>
        <v>33747.333333333336</v>
      </c>
      <c r="AP247" s="30">
        <f t="shared" ca="1" si="488"/>
        <v>54060.333333333328</v>
      </c>
      <c r="AQ247" s="30">
        <f t="shared" ca="1" si="488"/>
        <v>84197</v>
      </c>
      <c r="AR247" s="30">
        <f t="shared" ca="1" si="488"/>
        <v>123766.16666666667</v>
      </c>
      <c r="AS247" s="30">
        <f t="shared" ca="1" si="488"/>
        <v>170398.66666666669</v>
      </c>
      <c r="AT247" s="30">
        <f t="shared" ca="1" si="488"/>
        <v>221738.66666666669</v>
      </c>
      <c r="AU247" s="30">
        <f t="shared" ca="1" si="488"/>
        <v>275889</v>
      </c>
      <c r="AV247" s="30">
        <f t="shared" ca="1" si="488"/>
        <v>331574.66666666669</v>
      </c>
      <c r="AW247" s="30">
        <f t="shared" ca="1" si="488"/>
        <v>388035.5</v>
      </c>
      <c r="AX247" s="30">
        <f t="shared" ca="1" si="488"/>
        <v>444828.33333333337</v>
      </c>
      <c r="AY247" s="30">
        <f t="shared" ca="1" si="488"/>
        <v>501758.33333333337</v>
      </c>
      <c r="AZ247" s="30">
        <f t="shared" ca="1" si="488"/>
        <v>558739.16666666674</v>
      </c>
      <c r="BA247" s="30">
        <f t="shared" ca="1" si="488"/>
        <v>615734.16666666674</v>
      </c>
      <c r="BB247" s="30">
        <f t="shared" ca="1" si="488"/>
        <v>672733.33333333337</v>
      </c>
      <c r="BC247" s="30">
        <f t="shared" ca="1" si="488"/>
        <v>729733.33333333337</v>
      </c>
      <c r="BD247" s="30">
        <f t="shared" ca="1" si="488"/>
        <v>786733.33333333337</v>
      </c>
      <c r="BE247" s="30">
        <f t="shared" ca="1" si="488"/>
        <v>843400</v>
      </c>
      <c r="BF247" s="30">
        <f t="shared" ca="1" si="488"/>
        <v>897400</v>
      </c>
      <c r="BG247" s="30">
        <f t="shared" ca="1" si="488"/>
        <v>944500</v>
      </c>
      <c r="BH247" s="30">
        <f t="shared" ca="1" si="488"/>
        <v>982325</v>
      </c>
      <c r="BI247" s="30">
        <f t="shared" ca="1" si="488"/>
        <v>1009808.3333333334</v>
      </c>
      <c r="BJ247" s="30">
        <f t="shared" ca="1" si="488"/>
        <v>1027550.8333333334</v>
      </c>
      <c r="BK247" s="30">
        <f t="shared" ca="1" si="488"/>
        <v>1038051.6666666667</v>
      </c>
      <c r="BL247" s="30">
        <f t="shared" ca="1" si="488"/>
        <v>1043766.6666666667</v>
      </c>
      <c r="BM247" s="30">
        <f t="shared" ca="1" si="488"/>
        <v>1046636.6666666667</v>
      </c>
      <c r="BN247" s="30">
        <f t="shared" ca="1" si="488"/>
        <v>1047956.6666666667</v>
      </c>
      <c r="BO247" s="30">
        <f t="shared" ca="1" si="488"/>
        <v>1048497.5</v>
      </c>
      <c r="BP247" s="30">
        <f t="shared" ca="1" si="488"/>
        <v>1048705</v>
      </c>
      <c r="BQ247" s="30">
        <f t="shared" ca="1" si="488"/>
        <v>1048775</v>
      </c>
      <c r="BR247" s="30">
        <f t="shared" ca="1" si="488"/>
        <v>1048794.166666667</v>
      </c>
      <c r="BS247" s="30">
        <f t="shared" ca="1" si="488"/>
        <v>1048799.166666667</v>
      </c>
      <c r="BT247" s="30">
        <f t="shared" ca="1" si="488"/>
        <v>1048800.0000000002</v>
      </c>
      <c r="BU247" s="30">
        <f t="shared" ca="1" si="488"/>
        <v>1048800.0000000002</v>
      </c>
      <c r="BV247" s="30">
        <f t="shared" si="488"/>
        <v>0</v>
      </c>
      <c r="BW247" s="30">
        <f t="shared" si="488"/>
        <v>0</v>
      </c>
      <c r="BX247" s="30">
        <f t="shared" si="488"/>
        <v>0</v>
      </c>
      <c r="BY247" s="30">
        <f t="shared" si="488"/>
        <v>0</v>
      </c>
      <c r="BZ247" s="30">
        <f t="shared" si="488"/>
        <v>0</v>
      </c>
      <c r="CA247" s="30">
        <f t="shared" si="488"/>
        <v>0</v>
      </c>
      <c r="CB247" s="30">
        <f t="shared" si="488"/>
        <v>0</v>
      </c>
      <c r="CC247" s="30">
        <f t="shared" si="488"/>
        <v>0</v>
      </c>
      <c r="CD247" s="30">
        <f t="shared" si="488"/>
        <v>0</v>
      </c>
      <c r="CE247" s="30">
        <f t="shared" si="488"/>
        <v>0</v>
      </c>
      <c r="CF247" s="30">
        <f t="shared" si="488"/>
        <v>0</v>
      </c>
      <c r="CG247" s="30">
        <f t="shared" si="488"/>
        <v>0</v>
      </c>
      <c r="CH247" s="30">
        <f t="shared" si="488"/>
        <v>0</v>
      </c>
      <c r="CI247" s="30">
        <f t="shared" si="488"/>
        <v>0</v>
      </c>
      <c r="CJ247" s="30">
        <f t="shared" si="488"/>
        <v>0</v>
      </c>
      <c r="CK247" s="30">
        <f t="shared" si="488"/>
        <v>0</v>
      </c>
      <c r="CL247" s="30">
        <f t="shared" ref="CL247:CT247" si="489">CL210/(1+$S247)</f>
        <v>0</v>
      </c>
      <c r="CM247" s="30">
        <f t="shared" si="489"/>
        <v>0</v>
      </c>
      <c r="CN247" s="30">
        <f t="shared" si="489"/>
        <v>0</v>
      </c>
      <c r="CO247" s="30">
        <f t="shared" si="489"/>
        <v>0</v>
      </c>
      <c r="CP247" s="30">
        <f t="shared" si="489"/>
        <v>0</v>
      </c>
      <c r="CQ247" s="30">
        <f t="shared" si="489"/>
        <v>0</v>
      </c>
      <c r="CR247" s="30">
        <f t="shared" si="489"/>
        <v>0</v>
      </c>
      <c r="CS247" s="30">
        <f t="shared" si="489"/>
        <v>0</v>
      </c>
      <c r="CT247" s="30">
        <f t="shared" si="489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480"/>
        <v>Себестоимость</v>
      </c>
      <c r="G248" s="27" t="str">
        <f>BP!$F$26</f>
        <v>ФОТ првПерс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17459230</v>
      </c>
      <c r="Z248" s="30">
        <f t="shared" ref="Z248:CK248" ca="1" si="490">Z211/(1+$S248)</f>
        <v>0</v>
      </c>
      <c r="AA248" s="30">
        <f t="shared" ca="1" si="490"/>
        <v>0</v>
      </c>
      <c r="AB248" s="30">
        <f t="shared" ca="1" si="490"/>
        <v>0</v>
      </c>
      <c r="AC248" s="30">
        <f t="shared" ca="1" si="490"/>
        <v>0</v>
      </c>
      <c r="AD248" s="30">
        <f t="shared" ca="1" si="490"/>
        <v>0</v>
      </c>
      <c r="AE248" s="30">
        <f t="shared" ca="1" si="490"/>
        <v>0</v>
      </c>
      <c r="AF248" s="30">
        <f t="shared" ca="1" si="490"/>
        <v>0</v>
      </c>
      <c r="AG248" s="30">
        <f t="shared" ca="1" si="490"/>
        <v>0</v>
      </c>
      <c r="AH248" s="30">
        <f t="shared" ca="1" si="490"/>
        <v>100</v>
      </c>
      <c r="AI248" s="30">
        <f t="shared" ca="1" si="490"/>
        <v>900</v>
      </c>
      <c r="AJ248" s="30">
        <f t="shared" ca="1" si="490"/>
        <v>2970</v>
      </c>
      <c r="AK248" s="30">
        <f t="shared" ca="1" si="490"/>
        <v>5752.5</v>
      </c>
      <c r="AL248" s="30">
        <f t="shared" ca="1" si="490"/>
        <v>8855</v>
      </c>
      <c r="AM248" s="30">
        <f t="shared" ca="1" si="490"/>
        <v>12027.25</v>
      </c>
      <c r="AN248" s="30">
        <f t="shared" ca="1" si="490"/>
        <v>16449.75</v>
      </c>
      <c r="AO248" s="30">
        <f t="shared" ca="1" si="490"/>
        <v>25310.500000000004</v>
      </c>
      <c r="AP248" s="30">
        <f t="shared" ca="1" si="490"/>
        <v>40545.25</v>
      </c>
      <c r="AQ248" s="30">
        <f t="shared" ca="1" si="490"/>
        <v>63147.75</v>
      </c>
      <c r="AR248" s="30">
        <f t="shared" ca="1" si="490"/>
        <v>92824.625</v>
      </c>
      <c r="AS248" s="30">
        <f t="shared" ca="1" si="490"/>
        <v>127799</v>
      </c>
      <c r="AT248" s="30">
        <f t="shared" ca="1" si="490"/>
        <v>166304</v>
      </c>
      <c r="AU248" s="30">
        <f t="shared" ca="1" si="490"/>
        <v>206916.75</v>
      </c>
      <c r="AV248" s="30">
        <f t="shared" ca="1" si="490"/>
        <v>248681</v>
      </c>
      <c r="AW248" s="30">
        <f t="shared" ca="1" si="490"/>
        <v>291026.625</v>
      </c>
      <c r="AX248" s="30">
        <f t="shared" ca="1" si="490"/>
        <v>333621.25</v>
      </c>
      <c r="AY248" s="30">
        <f t="shared" ca="1" si="490"/>
        <v>376318.75</v>
      </c>
      <c r="AZ248" s="30">
        <f t="shared" ca="1" si="490"/>
        <v>419054.375</v>
      </c>
      <c r="BA248" s="30">
        <f t="shared" ca="1" si="490"/>
        <v>461800.625</v>
      </c>
      <c r="BB248" s="30">
        <f t="shared" ca="1" si="490"/>
        <v>504550</v>
      </c>
      <c r="BC248" s="30">
        <f t="shared" ca="1" si="490"/>
        <v>547300</v>
      </c>
      <c r="BD248" s="30">
        <f t="shared" ca="1" si="490"/>
        <v>590050</v>
      </c>
      <c r="BE248" s="30">
        <f t="shared" ca="1" si="490"/>
        <v>632550</v>
      </c>
      <c r="BF248" s="30">
        <f t="shared" ca="1" si="490"/>
        <v>673050</v>
      </c>
      <c r="BG248" s="30">
        <f t="shared" ca="1" si="490"/>
        <v>708375</v>
      </c>
      <c r="BH248" s="30">
        <f t="shared" ca="1" si="490"/>
        <v>736743.75</v>
      </c>
      <c r="BI248" s="30">
        <f t="shared" ca="1" si="490"/>
        <v>757356.25</v>
      </c>
      <c r="BJ248" s="30">
        <f t="shared" ca="1" si="490"/>
        <v>770663.125</v>
      </c>
      <c r="BK248" s="30">
        <f t="shared" ca="1" si="490"/>
        <v>778538.75</v>
      </c>
      <c r="BL248" s="30">
        <f t="shared" ca="1" si="490"/>
        <v>782825</v>
      </c>
      <c r="BM248" s="30">
        <f t="shared" ca="1" si="490"/>
        <v>784977.5</v>
      </c>
      <c r="BN248" s="30">
        <f t="shared" ca="1" si="490"/>
        <v>785967.5</v>
      </c>
      <c r="BO248" s="30">
        <f t="shared" ca="1" si="490"/>
        <v>786373.125</v>
      </c>
      <c r="BP248" s="30">
        <f t="shared" ca="1" si="490"/>
        <v>786528.75</v>
      </c>
      <c r="BQ248" s="30">
        <f t="shared" ca="1" si="490"/>
        <v>786581.25</v>
      </c>
      <c r="BR248" s="30">
        <f t="shared" ca="1" si="490"/>
        <v>786595.625</v>
      </c>
      <c r="BS248" s="30">
        <f t="shared" ca="1" si="490"/>
        <v>786599.37500000012</v>
      </c>
      <c r="BT248" s="30">
        <f t="shared" ca="1" si="490"/>
        <v>786600.00000000012</v>
      </c>
      <c r="BU248" s="30">
        <f t="shared" ca="1" si="490"/>
        <v>786600.00000000012</v>
      </c>
      <c r="BV248" s="30">
        <f t="shared" si="490"/>
        <v>0</v>
      </c>
      <c r="BW248" s="30">
        <f t="shared" si="490"/>
        <v>0</v>
      </c>
      <c r="BX248" s="30">
        <f t="shared" si="490"/>
        <v>0</v>
      </c>
      <c r="BY248" s="30">
        <f t="shared" si="490"/>
        <v>0</v>
      </c>
      <c r="BZ248" s="30">
        <f t="shared" si="490"/>
        <v>0</v>
      </c>
      <c r="CA248" s="30">
        <f t="shared" si="490"/>
        <v>0</v>
      </c>
      <c r="CB248" s="30">
        <f t="shared" si="490"/>
        <v>0</v>
      </c>
      <c r="CC248" s="30">
        <f t="shared" si="490"/>
        <v>0</v>
      </c>
      <c r="CD248" s="30">
        <f t="shared" si="490"/>
        <v>0</v>
      </c>
      <c r="CE248" s="30">
        <f t="shared" si="490"/>
        <v>0</v>
      </c>
      <c r="CF248" s="30">
        <f t="shared" si="490"/>
        <v>0</v>
      </c>
      <c r="CG248" s="30">
        <f t="shared" si="490"/>
        <v>0</v>
      </c>
      <c r="CH248" s="30">
        <f t="shared" si="490"/>
        <v>0</v>
      </c>
      <c r="CI248" s="30">
        <f t="shared" si="490"/>
        <v>0</v>
      </c>
      <c r="CJ248" s="30">
        <f t="shared" si="490"/>
        <v>0</v>
      </c>
      <c r="CK248" s="30">
        <f t="shared" si="490"/>
        <v>0</v>
      </c>
      <c r="CL248" s="30">
        <f t="shared" ref="CL248:CT248" si="491">CL211/(1+$S248)</f>
        <v>0</v>
      </c>
      <c r="CM248" s="30">
        <f t="shared" si="491"/>
        <v>0</v>
      </c>
      <c r="CN248" s="30">
        <f t="shared" si="491"/>
        <v>0</v>
      </c>
      <c r="CO248" s="30">
        <f t="shared" si="491"/>
        <v>0</v>
      </c>
      <c r="CP248" s="30">
        <f t="shared" si="491"/>
        <v>0</v>
      </c>
      <c r="CQ248" s="30">
        <f t="shared" si="491"/>
        <v>0</v>
      </c>
      <c r="CR248" s="30">
        <f t="shared" si="491"/>
        <v>0</v>
      </c>
      <c r="CS248" s="30">
        <f t="shared" si="491"/>
        <v>0</v>
      </c>
      <c r="CT248" s="30">
        <f t="shared" si="491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480"/>
        <v>Себестоимость</v>
      </c>
      <c r="G249" s="27" t="str">
        <f>BP!$F$27</f>
        <v>ФОТ упак</v>
      </c>
      <c r="M249" s="27" t="str">
        <f>Lists!$R$8</f>
        <v>руб.</v>
      </c>
      <c r="P249" s="30"/>
      <c r="R249" s="44" t="s">
        <v>24</v>
      </c>
      <c r="S249" s="136">
        <v>0</v>
      </c>
      <c r="V249" s="85"/>
      <c r="W249" s="29">
        <f ca="1">SUM(INDIRECT(ADDRESS(ROW(),SUMIFS($1:$1,$5:$5,1))):INDIRECT(ADDRESS(ROW(),SUMIFS($1:$1,$5:$5,MAX($5:$5)))))</f>
        <v>8729615</v>
      </c>
      <c r="Z249" s="30">
        <f t="shared" ref="Z249:CK249" ca="1" si="492">Z212/(1+$S249)</f>
        <v>0</v>
      </c>
      <c r="AA249" s="30">
        <f t="shared" ca="1" si="492"/>
        <v>0</v>
      </c>
      <c r="AB249" s="30">
        <f t="shared" ca="1" si="492"/>
        <v>0</v>
      </c>
      <c r="AC249" s="30">
        <f t="shared" ca="1" si="492"/>
        <v>0</v>
      </c>
      <c r="AD249" s="30">
        <f t="shared" ca="1" si="492"/>
        <v>0</v>
      </c>
      <c r="AE249" s="30">
        <f t="shared" ca="1" si="492"/>
        <v>0</v>
      </c>
      <c r="AF249" s="30">
        <f t="shared" ca="1" si="492"/>
        <v>0</v>
      </c>
      <c r="AG249" s="30">
        <f t="shared" ca="1" si="492"/>
        <v>0</v>
      </c>
      <c r="AH249" s="30">
        <f t="shared" ca="1" si="492"/>
        <v>50</v>
      </c>
      <c r="AI249" s="30">
        <f t="shared" ca="1" si="492"/>
        <v>450</v>
      </c>
      <c r="AJ249" s="30">
        <f t="shared" ca="1" si="492"/>
        <v>1485</v>
      </c>
      <c r="AK249" s="30">
        <f t="shared" ca="1" si="492"/>
        <v>2876.25</v>
      </c>
      <c r="AL249" s="30">
        <f t="shared" ca="1" si="492"/>
        <v>4427.5</v>
      </c>
      <c r="AM249" s="30">
        <f t="shared" ca="1" si="492"/>
        <v>6013.625</v>
      </c>
      <c r="AN249" s="30">
        <f t="shared" ca="1" si="492"/>
        <v>8224.875</v>
      </c>
      <c r="AO249" s="30">
        <f t="shared" ca="1" si="492"/>
        <v>12655.250000000002</v>
      </c>
      <c r="AP249" s="30">
        <f t="shared" ca="1" si="492"/>
        <v>20272.625</v>
      </c>
      <c r="AQ249" s="30">
        <f t="shared" ca="1" si="492"/>
        <v>31573.875</v>
      </c>
      <c r="AR249" s="30">
        <f t="shared" ca="1" si="492"/>
        <v>46412.3125</v>
      </c>
      <c r="AS249" s="30">
        <f t="shared" ca="1" si="492"/>
        <v>63899.5</v>
      </c>
      <c r="AT249" s="30">
        <f t="shared" ca="1" si="492"/>
        <v>83152</v>
      </c>
      <c r="AU249" s="30">
        <f t="shared" ca="1" si="492"/>
        <v>103458.375</v>
      </c>
      <c r="AV249" s="30">
        <f t="shared" ca="1" si="492"/>
        <v>124340.5</v>
      </c>
      <c r="AW249" s="30">
        <f t="shared" ca="1" si="492"/>
        <v>145513.3125</v>
      </c>
      <c r="AX249" s="30">
        <f t="shared" ca="1" si="492"/>
        <v>166810.625</v>
      </c>
      <c r="AY249" s="30">
        <f t="shared" ca="1" si="492"/>
        <v>188159.375</v>
      </c>
      <c r="AZ249" s="30">
        <f t="shared" ca="1" si="492"/>
        <v>209527.1875</v>
      </c>
      <c r="BA249" s="30">
        <f t="shared" ca="1" si="492"/>
        <v>230900.3125</v>
      </c>
      <c r="BB249" s="30">
        <f t="shared" ca="1" si="492"/>
        <v>252275</v>
      </c>
      <c r="BC249" s="30">
        <f t="shared" ca="1" si="492"/>
        <v>273650</v>
      </c>
      <c r="BD249" s="30">
        <f t="shared" ca="1" si="492"/>
        <v>295025</v>
      </c>
      <c r="BE249" s="30">
        <f t="shared" ca="1" si="492"/>
        <v>316275</v>
      </c>
      <c r="BF249" s="30">
        <f t="shared" ca="1" si="492"/>
        <v>336525</v>
      </c>
      <c r="BG249" s="30">
        <f t="shared" ca="1" si="492"/>
        <v>354187.5</v>
      </c>
      <c r="BH249" s="30">
        <f t="shared" ca="1" si="492"/>
        <v>368371.875</v>
      </c>
      <c r="BI249" s="30">
        <f t="shared" ca="1" si="492"/>
        <v>378678.125</v>
      </c>
      <c r="BJ249" s="30">
        <f t="shared" ca="1" si="492"/>
        <v>385331.5625</v>
      </c>
      <c r="BK249" s="30">
        <f t="shared" ca="1" si="492"/>
        <v>389269.375</v>
      </c>
      <c r="BL249" s="30">
        <f t="shared" ca="1" si="492"/>
        <v>391412.5</v>
      </c>
      <c r="BM249" s="30">
        <f t="shared" ca="1" si="492"/>
        <v>392488.75</v>
      </c>
      <c r="BN249" s="30">
        <f t="shared" ca="1" si="492"/>
        <v>392983.75</v>
      </c>
      <c r="BO249" s="30">
        <f t="shared" ca="1" si="492"/>
        <v>393186.5625</v>
      </c>
      <c r="BP249" s="30">
        <f t="shared" ca="1" si="492"/>
        <v>393264.375</v>
      </c>
      <c r="BQ249" s="30">
        <f t="shared" ca="1" si="492"/>
        <v>393290.625</v>
      </c>
      <c r="BR249" s="30">
        <f t="shared" ca="1" si="492"/>
        <v>393297.8125</v>
      </c>
      <c r="BS249" s="30">
        <f t="shared" ca="1" si="492"/>
        <v>393299.68750000006</v>
      </c>
      <c r="BT249" s="30">
        <f t="shared" ca="1" si="492"/>
        <v>393300.00000000006</v>
      </c>
      <c r="BU249" s="30">
        <f t="shared" ca="1" si="492"/>
        <v>393300.00000000006</v>
      </c>
      <c r="BV249" s="30">
        <f t="shared" si="492"/>
        <v>0</v>
      </c>
      <c r="BW249" s="30">
        <f t="shared" si="492"/>
        <v>0</v>
      </c>
      <c r="BX249" s="30">
        <f t="shared" si="492"/>
        <v>0</v>
      </c>
      <c r="BY249" s="30">
        <f t="shared" si="492"/>
        <v>0</v>
      </c>
      <c r="BZ249" s="30">
        <f t="shared" si="492"/>
        <v>0</v>
      </c>
      <c r="CA249" s="30">
        <f t="shared" si="492"/>
        <v>0</v>
      </c>
      <c r="CB249" s="30">
        <f t="shared" si="492"/>
        <v>0</v>
      </c>
      <c r="CC249" s="30">
        <f t="shared" si="492"/>
        <v>0</v>
      </c>
      <c r="CD249" s="30">
        <f t="shared" si="492"/>
        <v>0</v>
      </c>
      <c r="CE249" s="30">
        <f t="shared" si="492"/>
        <v>0</v>
      </c>
      <c r="CF249" s="30">
        <f t="shared" si="492"/>
        <v>0</v>
      </c>
      <c r="CG249" s="30">
        <f t="shared" si="492"/>
        <v>0</v>
      </c>
      <c r="CH249" s="30">
        <f t="shared" si="492"/>
        <v>0</v>
      </c>
      <c r="CI249" s="30">
        <f t="shared" si="492"/>
        <v>0</v>
      </c>
      <c r="CJ249" s="30">
        <f t="shared" si="492"/>
        <v>0</v>
      </c>
      <c r="CK249" s="30">
        <f t="shared" si="492"/>
        <v>0</v>
      </c>
      <c r="CL249" s="30">
        <f t="shared" ref="CL249:CT249" si="493">CL212/(1+$S249)</f>
        <v>0</v>
      </c>
      <c r="CM249" s="30">
        <f t="shared" si="493"/>
        <v>0</v>
      </c>
      <c r="CN249" s="30">
        <f t="shared" si="493"/>
        <v>0</v>
      </c>
      <c r="CO249" s="30">
        <f t="shared" si="493"/>
        <v>0</v>
      </c>
      <c r="CP249" s="30">
        <f t="shared" si="493"/>
        <v>0</v>
      </c>
      <c r="CQ249" s="30">
        <f t="shared" si="493"/>
        <v>0</v>
      </c>
      <c r="CR249" s="30">
        <f t="shared" si="493"/>
        <v>0</v>
      </c>
      <c r="CS249" s="30">
        <f t="shared" si="493"/>
        <v>0</v>
      </c>
      <c r="CT249" s="30">
        <f t="shared" si="493"/>
        <v>0</v>
      </c>
    </row>
    <row r="250" spans="1:98" s="27" customFormat="1" ht="12" x14ac:dyDescent="0.25">
      <c r="A250" s="26">
        <f>ROW()</f>
        <v>250</v>
      </c>
      <c r="B250" s="95"/>
      <c r="C250" s="142"/>
      <c r="E250" s="24"/>
      <c r="F250" s="66" t="str">
        <f t="shared" si="480"/>
        <v>Себестоимость</v>
      </c>
      <c r="G250" s="27" t="str">
        <f>BP!$F$28</f>
        <v>Соцсборы</v>
      </c>
      <c r="M250" s="27" t="str">
        <f>Lists!$R$8</f>
        <v>руб.</v>
      </c>
      <c r="P250" s="30"/>
      <c r="R250" s="44" t="s">
        <v>24</v>
      </c>
      <c r="S250" s="136">
        <v>0</v>
      </c>
      <c r="V250" s="85"/>
      <c r="W250" s="29">
        <f ca="1">SUM(INDIRECT(ADDRESS(ROW(),SUMIFS($1:$1,$5:$5,1))):INDIRECT(ADDRESS(ROW(),SUMIFS($1:$1,$5:$5,MAX($5:$5)))))</f>
        <v>7856653.5</v>
      </c>
      <c r="Z250" s="30">
        <f t="shared" ref="Z250:CK250" ca="1" si="494">Z213/(1+$S250)</f>
        <v>0</v>
      </c>
      <c r="AA250" s="30">
        <f t="shared" ca="1" si="494"/>
        <v>0</v>
      </c>
      <c r="AB250" s="30">
        <f t="shared" ca="1" si="494"/>
        <v>0</v>
      </c>
      <c r="AC250" s="30">
        <f t="shared" ca="1" si="494"/>
        <v>0</v>
      </c>
      <c r="AD250" s="30">
        <f t="shared" ca="1" si="494"/>
        <v>0</v>
      </c>
      <c r="AE250" s="30">
        <f t="shared" ca="1" si="494"/>
        <v>0</v>
      </c>
      <c r="AF250" s="30">
        <f t="shared" ca="1" si="494"/>
        <v>0</v>
      </c>
      <c r="AG250" s="30">
        <f t="shared" ca="1" si="494"/>
        <v>0</v>
      </c>
      <c r="AH250" s="30">
        <f t="shared" ca="1" si="494"/>
        <v>45.000000000000007</v>
      </c>
      <c r="AI250" s="30">
        <f t="shared" ca="1" si="494"/>
        <v>405</v>
      </c>
      <c r="AJ250" s="30">
        <f t="shared" ca="1" si="494"/>
        <v>1336.5</v>
      </c>
      <c r="AK250" s="30">
        <f t="shared" ca="1" si="494"/>
        <v>2588.625</v>
      </c>
      <c r="AL250" s="30">
        <f t="shared" ca="1" si="494"/>
        <v>3984.75</v>
      </c>
      <c r="AM250" s="30">
        <f t="shared" ca="1" si="494"/>
        <v>5412.2625000000007</v>
      </c>
      <c r="AN250" s="30">
        <f t="shared" ca="1" si="494"/>
        <v>7402.3875000000007</v>
      </c>
      <c r="AO250" s="30">
        <f t="shared" ca="1" si="494"/>
        <v>11389.725000000002</v>
      </c>
      <c r="AP250" s="30">
        <f t="shared" ca="1" si="494"/>
        <v>18245.362500000003</v>
      </c>
      <c r="AQ250" s="30">
        <f t="shared" ca="1" si="494"/>
        <v>28416.487499999999</v>
      </c>
      <c r="AR250" s="30">
        <f t="shared" ca="1" si="494"/>
        <v>41771.081249999996</v>
      </c>
      <c r="AS250" s="30">
        <f t="shared" ca="1" si="494"/>
        <v>57509.55</v>
      </c>
      <c r="AT250" s="30">
        <f t="shared" ca="1" si="494"/>
        <v>74836.800000000003</v>
      </c>
      <c r="AU250" s="30">
        <f t="shared" ca="1" si="494"/>
        <v>93112.537500000006</v>
      </c>
      <c r="AV250" s="30">
        <f t="shared" ca="1" si="494"/>
        <v>111906.45000000001</v>
      </c>
      <c r="AW250" s="30">
        <f t="shared" ca="1" si="494"/>
        <v>130961.98125000001</v>
      </c>
      <c r="AX250" s="30">
        <f t="shared" ca="1" si="494"/>
        <v>150129.5625</v>
      </c>
      <c r="AY250" s="30">
        <f t="shared" ca="1" si="494"/>
        <v>169343.4375</v>
      </c>
      <c r="AZ250" s="30">
        <f t="shared" ca="1" si="494"/>
        <v>188574.46875</v>
      </c>
      <c r="BA250" s="30">
        <f t="shared" ca="1" si="494"/>
        <v>207810.28125</v>
      </c>
      <c r="BB250" s="30">
        <f t="shared" ca="1" si="494"/>
        <v>227047.5</v>
      </c>
      <c r="BC250" s="30">
        <f t="shared" ca="1" si="494"/>
        <v>246285</v>
      </c>
      <c r="BD250" s="30">
        <f t="shared" ca="1" si="494"/>
        <v>265522.5</v>
      </c>
      <c r="BE250" s="30">
        <f t="shared" ca="1" si="494"/>
        <v>284647.5</v>
      </c>
      <c r="BF250" s="30">
        <f t="shared" ca="1" si="494"/>
        <v>302872.5</v>
      </c>
      <c r="BG250" s="30">
        <f t="shared" ca="1" si="494"/>
        <v>318768.75</v>
      </c>
      <c r="BH250" s="30">
        <f t="shared" ca="1" si="494"/>
        <v>331534.6875</v>
      </c>
      <c r="BI250" s="30">
        <f t="shared" ca="1" si="494"/>
        <v>340810.3125</v>
      </c>
      <c r="BJ250" s="30">
        <f t="shared" ca="1" si="494"/>
        <v>346798.40625</v>
      </c>
      <c r="BK250" s="30">
        <f t="shared" ca="1" si="494"/>
        <v>350342.4375</v>
      </c>
      <c r="BL250" s="30">
        <f t="shared" ca="1" si="494"/>
        <v>352271.25</v>
      </c>
      <c r="BM250" s="30">
        <f t="shared" ca="1" si="494"/>
        <v>353239.875</v>
      </c>
      <c r="BN250" s="30">
        <f t="shared" ca="1" si="494"/>
        <v>353685.375</v>
      </c>
      <c r="BO250" s="30">
        <f t="shared" ca="1" si="494"/>
        <v>353867.90625</v>
      </c>
      <c r="BP250" s="30">
        <f t="shared" ca="1" si="494"/>
        <v>353937.9375</v>
      </c>
      <c r="BQ250" s="30">
        <f t="shared" ca="1" si="494"/>
        <v>353961.5625</v>
      </c>
      <c r="BR250" s="30">
        <f t="shared" ca="1" si="494"/>
        <v>353968.03125000006</v>
      </c>
      <c r="BS250" s="30">
        <f t="shared" ca="1" si="494"/>
        <v>353969.71875000006</v>
      </c>
      <c r="BT250" s="30">
        <f t="shared" ca="1" si="494"/>
        <v>353970.00000000006</v>
      </c>
      <c r="BU250" s="30">
        <f t="shared" ca="1" si="494"/>
        <v>353970.00000000006</v>
      </c>
      <c r="BV250" s="30">
        <f t="shared" si="494"/>
        <v>0</v>
      </c>
      <c r="BW250" s="30">
        <f t="shared" si="494"/>
        <v>0</v>
      </c>
      <c r="BX250" s="30">
        <f t="shared" si="494"/>
        <v>0</v>
      </c>
      <c r="BY250" s="30">
        <f t="shared" si="494"/>
        <v>0</v>
      </c>
      <c r="BZ250" s="30">
        <f t="shared" si="494"/>
        <v>0</v>
      </c>
      <c r="CA250" s="30">
        <f t="shared" si="494"/>
        <v>0</v>
      </c>
      <c r="CB250" s="30">
        <f t="shared" si="494"/>
        <v>0</v>
      </c>
      <c r="CC250" s="30">
        <f t="shared" si="494"/>
        <v>0</v>
      </c>
      <c r="CD250" s="30">
        <f t="shared" si="494"/>
        <v>0</v>
      </c>
      <c r="CE250" s="30">
        <f t="shared" si="494"/>
        <v>0</v>
      </c>
      <c r="CF250" s="30">
        <f t="shared" si="494"/>
        <v>0</v>
      </c>
      <c r="CG250" s="30">
        <f t="shared" si="494"/>
        <v>0</v>
      </c>
      <c r="CH250" s="30">
        <f t="shared" si="494"/>
        <v>0</v>
      </c>
      <c r="CI250" s="30">
        <f t="shared" si="494"/>
        <v>0</v>
      </c>
      <c r="CJ250" s="30">
        <f t="shared" si="494"/>
        <v>0</v>
      </c>
      <c r="CK250" s="30">
        <f t="shared" si="494"/>
        <v>0</v>
      </c>
      <c r="CL250" s="30">
        <f t="shared" ref="CL250:CT250" si="495">CL213/(1+$S250)</f>
        <v>0</v>
      </c>
      <c r="CM250" s="30">
        <f t="shared" si="495"/>
        <v>0</v>
      </c>
      <c r="CN250" s="30">
        <f t="shared" si="495"/>
        <v>0</v>
      </c>
      <c r="CO250" s="30">
        <f t="shared" si="495"/>
        <v>0</v>
      </c>
      <c r="CP250" s="30">
        <f t="shared" si="495"/>
        <v>0</v>
      </c>
      <c r="CQ250" s="30">
        <f t="shared" si="495"/>
        <v>0</v>
      </c>
      <c r="CR250" s="30">
        <f t="shared" si="495"/>
        <v>0</v>
      </c>
      <c r="CS250" s="30">
        <f t="shared" si="495"/>
        <v>0</v>
      </c>
      <c r="CT250" s="30">
        <f t="shared" si="495"/>
        <v>0</v>
      </c>
    </row>
    <row r="251" spans="1:98" s="27" customFormat="1" ht="12" x14ac:dyDescent="0.25">
      <c r="A251" s="26">
        <f>ROW()</f>
        <v>251</v>
      </c>
      <c r="B251" s="95"/>
      <c r="C251" s="142"/>
      <c r="E251" s="24"/>
      <c r="F251" s="66" t="str">
        <f t="shared" si="480"/>
        <v>Себестоимость</v>
      </c>
      <c r="G251" s="27" t="str">
        <f>BP!$F$29</f>
        <v>ЭлЭн</v>
      </c>
      <c r="M251" s="27" t="str">
        <f>Lists!$R$8</f>
        <v>руб.</v>
      </c>
      <c r="P251" s="30"/>
      <c r="R251" s="44" t="s">
        <v>24</v>
      </c>
      <c r="S251" s="136">
        <v>0.2</v>
      </c>
      <c r="V251" s="85"/>
      <c r="W251" s="29">
        <f ca="1">SUM(INDIRECT(ADDRESS(ROW(),SUMIFS($1:$1,$5:$5,1))):INDIRECT(ADDRESS(ROW(),SUMIFS($1:$1,$5:$5,MAX($5:$5)))))</f>
        <v>2677081.933333334</v>
      </c>
      <c r="Z251" s="30">
        <f t="shared" ref="Z251:BE251" ca="1" si="496">Z214/(1+$S251)</f>
        <v>0</v>
      </c>
      <c r="AA251" s="30">
        <f t="shared" ca="1" si="496"/>
        <v>0</v>
      </c>
      <c r="AB251" s="30">
        <f t="shared" ca="1" si="496"/>
        <v>0</v>
      </c>
      <c r="AC251" s="30">
        <f t="shared" ca="1" si="496"/>
        <v>0</v>
      </c>
      <c r="AD251" s="30">
        <f t="shared" ca="1" si="496"/>
        <v>0</v>
      </c>
      <c r="AE251" s="30">
        <f t="shared" ca="1" si="496"/>
        <v>0</v>
      </c>
      <c r="AF251" s="30">
        <f t="shared" ca="1" si="496"/>
        <v>0</v>
      </c>
      <c r="AG251" s="30">
        <f t="shared" ca="1" si="496"/>
        <v>0</v>
      </c>
      <c r="AH251" s="30">
        <f t="shared" ca="1" si="496"/>
        <v>15.333333333333336</v>
      </c>
      <c r="AI251" s="30">
        <f t="shared" ca="1" si="496"/>
        <v>138.00000000000003</v>
      </c>
      <c r="AJ251" s="30">
        <f t="shared" ca="1" si="496"/>
        <v>455.40000000000003</v>
      </c>
      <c r="AK251" s="30">
        <f t="shared" ca="1" si="496"/>
        <v>882.0500000000003</v>
      </c>
      <c r="AL251" s="30">
        <f t="shared" ca="1" si="496"/>
        <v>1357.7666666666669</v>
      </c>
      <c r="AM251" s="30">
        <f t="shared" ca="1" si="496"/>
        <v>1844.1783333333335</v>
      </c>
      <c r="AN251" s="30">
        <f t="shared" ca="1" si="496"/>
        <v>2522.2950000000005</v>
      </c>
      <c r="AO251" s="30">
        <f t="shared" ca="1" si="496"/>
        <v>3880.9433333333341</v>
      </c>
      <c r="AP251" s="30">
        <f t="shared" ca="1" si="496"/>
        <v>6216.9383333333344</v>
      </c>
      <c r="AQ251" s="30">
        <f t="shared" ca="1" si="496"/>
        <v>9682.6550000000025</v>
      </c>
      <c r="AR251" s="30">
        <f t="shared" ca="1" si="496"/>
        <v>14233.109166666671</v>
      </c>
      <c r="AS251" s="30">
        <f t="shared" ca="1" si="496"/>
        <v>19595.846666666672</v>
      </c>
      <c r="AT251" s="30">
        <f t="shared" ca="1" si="496"/>
        <v>25499.94666666667</v>
      </c>
      <c r="AU251" s="30">
        <f t="shared" ca="1" si="496"/>
        <v>31727.235000000008</v>
      </c>
      <c r="AV251" s="30">
        <f t="shared" ca="1" si="496"/>
        <v>38131.08666666667</v>
      </c>
      <c r="AW251" s="30">
        <f t="shared" ca="1" si="496"/>
        <v>44624.082499999997</v>
      </c>
      <c r="AX251" s="30">
        <f t="shared" ca="1" si="496"/>
        <v>51155.258333333346</v>
      </c>
      <c r="AY251" s="30">
        <f t="shared" ca="1" si="496"/>
        <v>57702.208333333343</v>
      </c>
      <c r="AZ251" s="30">
        <f t="shared" ca="1" si="496"/>
        <v>64255.004166666673</v>
      </c>
      <c r="BA251" s="30">
        <f t="shared" ca="1" si="496"/>
        <v>70809.429166666683</v>
      </c>
      <c r="BB251" s="30">
        <f t="shared" ca="1" si="496"/>
        <v>77364.333333333343</v>
      </c>
      <c r="BC251" s="30">
        <f t="shared" ca="1" si="496"/>
        <v>83919.333333333343</v>
      </c>
      <c r="BD251" s="30">
        <f t="shared" ca="1" si="496"/>
        <v>90474.333333333343</v>
      </c>
      <c r="BE251" s="30">
        <f t="shared" ca="1" si="496"/>
        <v>96991.000000000015</v>
      </c>
      <c r="BF251" s="30">
        <f t="shared" ref="BF251:CK251" ca="1" si="497">BF214/(1+$S251)</f>
        <v>103201.00000000001</v>
      </c>
      <c r="BG251" s="30">
        <f t="shared" ca="1" si="497"/>
        <v>108617.50000000001</v>
      </c>
      <c r="BH251" s="30">
        <f t="shared" ca="1" si="497"/>
        <v>112967.37500000001</v>
      </c>
      <c r="BI251" s="30">
        <f t="shared" ca="1" si="497"/>
        <v>116127.95833333336</v>
      </c>
      <c r="BJ251" s="30">
        <f t="shared" ca="1" si="497"/>
        <v>118168.34583333335</v>
      </c>
      <c r="BK251" s="30">
        <f t="shared" ca="1" si="497"/>
        <v>119375.94166666668</v>
      </c>
      <c r="BL251" s="30">
        <f t="shared" ca="1" si="497"/>
        <v>120033.16666666669</v>
      </c>
      <c r="BM251" s="30">
        <f t="shared" ca="1" si="497"/>
        <v>120363.21666666669</v>
      </c>
      <c r="BN251" s="30">
        <f t="shared" ca="1" si="497"/>
        <v>120515.01666666669</v>
      </c>
      <c r="BO251" s="30">
        <f t="shared" ca="1" si="497"/>
        <v>120577.21250000002</v>
      </c>
      <c r="BP251" s="30">
        <f t="shared" ca="1" si="497"/>
        <v>120601.07500000001</v>
      </c>
      <c r="BQ251" s="30">
        <f t="shared" ca="1" si="497"/>
        <v>120609.12500000001</v>
      </c>
      <c r="BR251" s="30">
        <f t="shared" ca="1" si="497"/>
        <v>120611.32916666669</v>
      </c>
      <c r="BS251" s="30">
        <f t="shared" ca="1" si="497"/>
        <v>120611.9041666667</v>
      </c>
      <c r="BT251" s="30">
        <f t="shared" ca="1" si="497"/>
        <v>120612.00000000003</v>
      </c>
      <c r="BU251" s="30">
        <f t="shared" ca="1" si="497"/>
        <v>120612.00000000003</v>
      </c>
      <c r="BV251" s="30">
        <f t="shared" si="497"/>
        <v>0</v>
      </c>
      <c r="BW251" s="30">
        <f t="shared" si="497"/>
        <v>0</v>
      </c>
      <c r="BX251" s="30">
        <f t="shared" si="497"/>
        <v>0</v>
      </c>
      <c r="BY251" s="30">
        <f t="shared" si="497"/>
        <v>0</v>
      </c>
      <c r="BZ251" s="30">
        <f t="shared" si="497"/>
        <v>0</v>
      </c>
      <c r="CA251" s="30">
        <f t="shared" si="497"/>
        <v>0</v>
      </c>
      <c r="CB251" s="30">
        <f t="shared" si="497"/>
        <v>0</v>
      </c>
      <c r="CC251" s="30">
        <f t="shared" si="497"/>
        <v>0</v>
      </c>
      <c r="CD251" s="30">
        <f t="shared" si="497"/>
        <v>0</v>
      </c>
      <c r="CE251" s="30">
        <f t="shared" si="497"/>
        <v>0</v>
      </c>
      <c r="CF251" s="30">
        <f t="shared" si="497"/>
        <v>0</v>
      </c>
      <c r="CG251" s="30">
        <f t="shared" si="497"/>
        <v>0</v>
      </c>
      <c r="CH251" s="30">
        <f t="shared" si="497"/>
        <v>0</v>
      </c>
      <c r="CI251" s="30">
        <f t="shared" si="497"/>
        <v>0</v>
      </c>
      <c r="CJ251" s="30">
        <f t="shared" si="497"/>
        <v>0</v>
      </c>
      <c r="CK251" s="30">
        <f t="shared" si="497"/>
        <v>0</v>
      </c>
      <c r="CL251" s="30">
        <f t="shared" ref="CL251:CT251" si="498">CL214/(1+$S251)</f>
        <v>0</v>
      </c>
      <c r="CM251" s="30">
        <f t="shared" si="498"/>
        <v>0</v>
      </c>
      <c r="CN251" s="30">
        <f t="shared" si="498"/>
        <v>0</v>
      </c>
      <c r="CO251" s="30">
        <f t="shared" si="498"/>
        <v>0</v>
      </c>
      <c r="CP251" s="30">
        <f t="shared" si="498"/>
        <v>0</v>
      </c>
      <c r="CQ251" s="30">
        <f t="shared" si="498"/>
        <v>0</v>
      </c>
      <c r="CR251" s="30">
        <f t="shared" si="498"/>
        <v>0</v>
      </c>
      <c r="CS251" s="30">
        <f t="shared" si="498"/>
        <v>0</v>
      </c>
      <c r="CT251" s="30">
        <f t="shared" si="498"/>
        <v>0</v>
      </c>
    </row>
    <row r="252" spans="1:98" s="2" customFormat="1" ht="12" x14ac:dyDescent="0.25">
      <c r="A252" s="11">
        <f>ROW()</f>
        <v>252</v>
      </c>
      <c r="B252" s="96"/>
      <c r="C252" s="142"/>
      <c r="E252" s="23" t="str">
        <f>Lists!$N$9</f>
        <v>пустая строка</v>
      </c>
      <c r="P252" s="3"/>
      <c r="R252" s="23"/>
      <c r="S252" s="3"/>
      <c r="V252" s="74"/>
      <c r="W252" s="5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</row>
    <row r="253" spans="1:98" s="13" customFormat="1" x14ac:dyDescent="0.3">
      <c r="A253" s="12">
        <f>ROW()</f>
        <v>253</v>
      </c>
      <c r="B253" s="102"/>
      <c r="C253" s="142"/>
      <c r="E253" s="92"/>
      <c r="F253" s="13" t="s">
        <v>89</v>
      </c>
      <c r="M253" s="4" t="str">
        <f>Lists!$R$8</f>
        <v>руб.</v>
      </c>
      <c r="P253" s="10"/>
      <c r="R253" s="92"/>
      <c r="S253" s="10"/>
      <c r="V253" s="80">
        <f ca="1">W253-(W239-W242)</f>
        <v>0</v>
      </c>
      <c r="W253" s="10">
        <f ca="1">SUM(INDIRECT(ADDRESS(ROW(),SUMIFS($1:$1,$5:$5,1))):INDIRECT(ADDRESS(ROW(),SUMIFS($1:$1,$5:$5,MAX($5:$5)))))</f>
        <v>392836544.46075004</v>
      </c>
      <c r="Z253" s="10">
        <f ca="1">Z239-Z242</f>
        <v>0</v>
      </c>
      <c r="AA253" s="10">
        <f ca="1">AA239-AA242</f>
        <v>0</v>
      </c>
      <c r="AB253" s="10">
        <f t="shared" ref="AB253:CL253" ca="1" si="499">AB239-AB242</f>
        <v>0</v>
      </c>
      <c r="AC253" s="10">
        <f t="shared" ca="1" si="499"/>
        <v>0</v>
      </c>
      <c r="AD253" s="10">
        <f t="shared" ca="1" si="499"/>
        <v>0</v>
      </c>
      <c r="AE253" s="10">
        <f t="shared" ca="1" si="499"/>
        <v>0</v>
      </c>
      <c r="AF253" s="10">
        <f t="shared" ca="1" si="499"/>
        <v>0</v>
      </c>
      <c r="AG253" s="10">
        <f t="shared" ca="1" si="499"/>
        <v>0</v>
      </c>
      <c r="AH253" s="10">
        <f t="shared" ca="1" si="499"/>
        <v>3263.1666666666679</v>
      </c>
      <c r="AI253" s="10">
        <f t="shared" ca="1" si="499"/>
        <v>27620.666666666679</v>
      </c>
      <c r="AJ253" s="10">
        <f t="shared" ca="1" si="499"/>
        <v>85555.13333333336</v>
      </c>
      <c r="AK253" s="10">
        <f t="shared" ca="1" si="499"/>
        <v>155029.17916666676</v>
      </c>
      <c r="AL253" s="10">
        <f t="shared" ca="1" si="499"/>
        <v>226774.23750000005</v>
      </c>
      <c r="AM253" s="10">
        <f t="shared" ca="1" si="499"/>
        <v>296797.18583333341</v>
      </c>
      <c r="AN253" s="10">
        <f t="shared" ca="1" si="499"/>
        <v>406490.52291666664</v>
      </c>
      <c r="AO253" s="10">
        <f t="shared" ca="1" si="499"/>
        <v>644304.25270833354</v>
      </c>
      <c r="AP253" s="10">
        <f t="shared" ca="1" si="499"/>
        <v>1044644.5264583334</v>
      </c>
      <c r="AQ253" s="10">
        <f t="shared" ca="1" si="499"/>
        <v>1618241.0229583334</v>
      </c>
      <c r="AR253" s="10">
        <f t="shared" ca="1" si="499"/>
        <v>2342856.9375416664</v>
      </c>
      <c r="AS253" s="10">
        <f t="shared" ca="1" si="499"/>
        <v>3167070.3699166682</v>
      </c>
      <c r="AT253" s="10">
        <f t="shared" ca="1" si="499"/>
        <v>4050456.9143958339</v>
      </c>
      <c r="AU253" s="10">
        <f t="shared" ca="1" si="499"/>
        <v>4965516.7895833347</v>
      </c>
      <c r="AV253" s="10">
        <f t="shared" ca="1" si="499"/>
        <v>5897126.9048125008</v>
      </c>
      <c r="AW253" s="10">
        <f t="shared" ca="1" si="499"/>
        <v>6836259.0730000008</v>
      </c>
      <c r="AX253" s="10">
        <f t="shared" ca="1" si="499"/>
        <v>7777917.7790625012</v>
      </c>
      <c r="AY253" s="10">
        <f t="shared" ca="1" si="499"/>
        <v>8720501.1392708346</v>
      </c>
      <c r="AZ253" s="10">
        <f t="shared" ca="1" si="499"/>
        <v>9663395.6757291704</v>
      </c>
      <c r="BA253" s="10">
        <f t="shared" ca="1" si="499"/>
        <v>10606346.346354168</v>
      </c>
      <c r="BB253" s="10">
        <f t="shared" ca="1" si="499"/>
        <v>11549297.398125002</v>
      </c>
      <c r="BC253" s="10">
        <f t="shared" ca="1" si="499"/>
        <v>12492245.904375004</v>
      </c>
      <c r="BD253" s="10">
        <f t="shared" ca="1" si="499"/>
        <v>13435194.410625001</v>
      </c>
      <c r="BE253" s="10">
        <f t="shared" ca="1" si="499"/>
        <v>14369985.000208333</v>
      </c>
      <c r="BF253" s="10">
        <f t="shared" ca="1" si="499"/>
        <v>15243881.839791663</v>
      </c>
      <c r="BG253" s="10">
        <f t="shared" ca="1" si="499"/>
        <v>15972942.51270834</v>
      </c>
      <c r="BH253" s="10">
        <f t="shared" ca="1" si="499"/>
        <v>16528318.07104167</v>
      </c>
      <c r="BI253" s="10">
        <f t="shared" ca="1" si="499"/>
        <v>16904330.983541667</v>
      </c>
      <c r="BJ253" s="10">
        <f t="shared" ca="1" si="499"/>
        <v>17125681.316875011</v>
      </c>
      <c r="BK253" s="10">
        <f t="shared" ca="1" si="499"/>
        <v>17245427.474166676</v>
      </c>
      <c r="BL253" s="10">
        <f t="shared" ca="1" si="499"/>
        <v>17305358.8903125</v>
      </c>
      <c r="BM253" s="10">
        <f t="shared" ca="1" si="499"/>
        <v>17333371.991875</v>
      </c>
      <c r="BN253" s="10">
        <f t="shared" ca="1" si="499"/>
        <v>17344732.836562499</v>
      </c>
      <c r="BO253" s="10">
        <f t="shared" ca="1" si="499"/>
        <v>17348549.327083334</v>
      </c>
      <c r="BP253" s="10">
        <f t="shared" ca="1" si="499"/>
        <v>17349838.109062504</v>
      </c>
      <c r="BQ253" s="10">
        <f t="shared" ca="1" si="499"/>
        <v>17350203.255104177</v>
      </c>
      <c r="BR253" s="10">
        <f t="shared" ca="1" si="499"/>
        <v>17350257.224895835</v>
      </c>
      <c r="BS253" s="10">
        <f t="shared" ca="1" si="499"/>
        <v>17350255.060520843</v>
      </c>
      <c r="BT253" s="10">
        <f t="shared" ca="1" si="499"/>
        <v>17350252.515000008</v>
      </c>
      <c r="BU253" s="10">
        <f t="shared" ca="1" si="499"/>
        <v>17350252.515000008</v>
      </c>
      <c r="BV253" s="10">
        <f t="shared" si="499"/>
        <v>0</v>
      </c>
      <c r="BW253" s="10">
        <f t="shared" si="499"/>
        <v>0</v>
      </c>
      <c r="BX253" s="10">
        <f t="shared" si="499"/>
        <v>0</v>
      </c>
      <c r="BY253" s="10">
        <f t="shared" si="499"/>
        <v>0</v>
      </c>
      <c r="BZ253" s="10">
        <f t="shared" si="499"/>
        <v>0</v>
      </c>
      <c r="CA253" s="10">
        <f t="shared" si="499"/>
        <v>0</v>
      </c>
      <c r="CB253" s="10">
        <f t="shared" si="499"/>
        <v>0</v>
      </c>
      <c r="CC253" s="10">
        <f t="shared" si="499"/>
        <v>0</v>
      </c>
      <c r="CD253" s="10">
        <f t="shared" si="499"/>
        <v>0</v>
      </c>
      <c r="CE253" s="10">
        <f t="shared" si="499"/>
        <v>0</v>
      </c>
      <c r="CF253" s="10">
        <f t="shared" si="499"/>
        <v>0</v>
      </c>
      <c r="CG253" s="10">
        <f t="shared" si="499"/>
        <v>0</v>
      </c>
      <c r="CH253" s="10">
        <f t="shared" si="499"/>
        <v>0</v>
      </c>
      <c r="CI253" s="10">
        <f t="shared" si="499"/>
        <v>0</v>
      </c>
      <c r="CJ253" s="10">
        <f t="shared" si="499"/>
        <v>0</v>
      </c>
      <c r="CK253" s="10">
        <f t="shared" si="499"/>
        <v>0</v>
      </c>
      <c r="CL253" s="10">
        <f t="shared" si="499"/>
        <v>0</v>
      </c>
      <c r="CM253" s="10">
        <f t="shared" ref="CM253:CT253" si="500">CM239-CM242</f>
        <v>0</v>
      </c>
      <c r="CN253" s="10">
        <f t="shared" si="500"/>
        <v>0</v>
      </c>
      <c r="CO253" s="10">
        <f t="shared" si="500"/>
        <v>0</v>
      </c>
      <c r="CP253" s="10">
        <f t="shared" si="500"/>
        <v>0</v>
      </c>
      <c r="CQ253" s="10">
        <f t="shared" si="500"/>
        <v>0</v>
      </c>
      <c r="CR253" s="10">
        <f t="shared" si="500"/>
        <v>0</v>
      </c>
      <c r="CS253" s="10">
        <f t="shared" si="500"/>
        <v>0</v>
      </c>
      <c r="CT253" s="10">
        <f t="shared" si="500"/>
        <v>0</v>
      </c>
    </row>
    <row r="254" spans="1:98" s="107" customFormat="1" ht="12" x14ac:dyDescent="0.25">
      <c r="A254" s="105">
        <f>ROW()</f>
        <v>254</v>
      </c>
      <c r="B254" s="106"/>
      <c r="C254" s="143"/>
      <c r="E254" s="108"/>
      <c r="F254" s="107" t="s">
        <v>90</v>
      </c>
      <c r="M254" s="107" t="s">
        <v>74</v>
      </c>
      <c r="P254" s="109"/>
      <c r="R254" s="108"/>
      <c r="S254" s="109"/>
      <c r="V254" s="110"/>
      <c r="W254" s="111">
        <f ca="1">IF(W$239=0,0,W253/W$239)</f>
        <v>0.53187543337057053</v>
      </c>
      <c r="X254" s="112"/>
      <c r="Y254" s="112"/>
      <c r="Z254" s="111">
        <f ca="1">IF(Z$239=0,0,Z253/Z$239)</f>
        <v>0</v>
      </c>
      <c r="AA254" s="111">
        <f t="shared" ref="AA254:CL254" ca="1" si="501">IF(AA$239=0,0,AA253/AA$239)</f>
        <v>0</v>
      </c>
      <c r="AB254" s="111">
        <f t="shared" ca="1" si="501"/>
        <v>0</v>
      </c>
      <c r="AC254" s="111">
        <f t="shared" ca="1" si="501"/>
        <v>0</v>
      </c>
      <c r="AD254" s="111">
        <f t="shared" ca="1" si="501"/>
        <v>0</v>
      </c>
      <c r="AE254" s="111">
        <f t="shared" ca="1" si="501"/>
        <v>0</v>
      </c>
      <c r="AF254" s="111">
        <f t="shared" ca="1" si="501"/>
        <v>0</v>
      </c>
      <c r="AG254" s="111">
        <f t="shared" ca="1" si="501"/>
        <v>0</v>
      </c>
      <c r="AH254" s="111">
        <f t="shared" ca="1" si="501"/>
        <v>0.6223260544801501</v>
      </c>
      <c r="AI254" s="111">
        <f t="shared" ca="1" si="501"/>
        <v>0.60780013349861739</v>
      </c>
      <c r="AJ254" s="111">
        <f t="shared" ca="1" si="501"/>
        <v>0.59260594980849124</v>
      </c>
      <c r="AK254" s="111">
        <f t="shared" ca="1" si="501"/>
        <v>0.57642839221388731</v>
      </c>
      <c r="AL254" s="111">
        <f t="shared" ca="1" si="501"/>
        <v>0.56392879005825003</v>
      </c>
      <c r="AM254" s="111">
        <f t="shared" ca="1" si="501"/>
        <v>0.5547851253345254</v>
      </c>
      <c r="AN254" s="111">
        <f t="shared" ca="1" si="501"/>
        <v>0.55512502268314146</v>
      </c>
      <c r="AO254" s="111">
        <f t="shared" ca="1" si="501"/>
        <v>0.56244758754827873</v>
      </c>
      <c r="AP254" s="111">
        <f t="shared" ca="1" si="501"/>
        <v>0.56541367564458622</v>
      </c>
      <c r="AQ254" s="111">
        <f t="shared" ca="1" si="501"/>
        <v>0.56408742904828546</v>
      </c>
      <c r="AR254" s="111">
        <f t="shared" ca="1" si="501"/>
        <v>0.56034544497442207</v>
      </c>
      <c r="AS254" s="111">
        <f t="shared" ca="1" si="501"/>
        <v>0.55582954451994582</v>
      </c>
      <c r="AT254" s="111">
        <f t="shared" ca="1" si="501"/>
        <v>0.5515455368791039</v>
      </c>
      <c r="AU254" s="111">
        <f t="shared" ca="1" si="501"/>
        <v>0.54787930440815769</v>
      </c>
      <c r="AV254" s="111">
        <f t="shared" ca="1" si="501"/>
        <v>0.54492832089373489</v>
      </c>
      <c r="AW254" s="111">
        <f t="shared" ca="1" si="501"/>
        <v>0.5425793488505789</v>
      </c>
      <c r="AX254" s="111">
        <f t="shared" ca="1" si="501"/>
        <v>0.54070653079306352</v>
      </c>
      <c r="AY254" s="111">
        <f t="shared" ca="1" si="501"/>
        <v>0.53920564950814731</v>
      </c>
      <c r="AZ254" s="111">
        <f t="shared" ca="1" si="501"/>
        <v>0.53798900314653864</v>
      </c>
      <c r="BA254" s="111">
        <f t="shared" ca="1" si="501"/>
        <v>0.53698837608842864</v>
      </c>
      <c r="BB254" s="111">
        <f t="shared" ca="1" si="501"/>
        <v>0.53615246643646353</v>
      </c>
      <c r="BC254" s="111">
        <f t="shared" ca="1" si="501"/>
        <v>0.53544445589272605</v>
      </c>
      <c r="BD254" s="111">
        <f t="shared" ca="1" si="501"/>
        <v>0.53483732164456255</v>
      </c>
      <c r="BE254" s="111">
        <f t="shared" ca="1" si="501"/>
        <v>0.53426804189078614</v>
      </c>
      <c r="BF254" s="111">
        <f t="shared" ca="1" si="501"/>
        <v>0.53351557111817138</v>
      </c>
      <c r="BG254" s="111">
        <f t="shared" ca="1" si="501"/>
        <v>0.53241138488638617</v>
      </c>
      <c r="BH254" s="111">
        <f t="shared" ca="1" si="501"/>
        <v>0.53114463194042505</v>
      </c>
      <c r="BI254" s="111">
        <f t="shared" ca="1" si="501"/>
        <v>0.52987465182612448</v>
      </c>
      <c r="BJ254" s="111">
        <f t="shared" ca="1" si="501"/>
        <v>0.52877637155001322</v>
      </c>
      <c r="BK254" s="111">
        <f t="shared" ca="1" si="501"/>
        <v>0.52797905989921956</v>
      </c>
      <c r="BL254" s="111">
        <f t="shared" ca="1" si="501"/>
        <v>0.52747530765342032</v>
      </c>
      <c r="BM254" s="111">
        <f t="shared" ca="1" si="501"/>
        <v>0.52719404104471201</v>
      </c>
      <c r="BN254" s="111">
        <f t="shared" ca="1" si="501"/>
        <v>0.52704319339057504</v>
      </c>
      <c r="BO254" s="111">
        <f t="shared" ca="1" si="501"/>
        <v>0.52696942489865695</v>
      </c>
      <c r="BP254" s="111">
        <f t="shared" ca="1" si="501"/>
        <v>0.5269386152393627</v>
      </c>
      <c r="BQ254" s="111">
        <f t="shared" ca="1" si="501"/>
        <v>0.52692722316335205</v>
      </c>
      <c r="BR254" s="111">
        <f t="shared" ca="1" si="501"/>
        <v>0.52692344302899874</v>
      </c>
      <c r="BS254" s="111">
        <f t="shared" ca="1" si="501"/>
        <v>0.52692222354641538</v>
      </c>
      <c r="BT254" s="111">
        <f t="shared" ca="1" si="501"/>
        <v>0.52692198891041764</v>
      </c>
      <c r="BU254" s="111">
        <f t="shared" ca="1" si="501"/>
        <v>0.52692198891041764</v>
      </c>
      <c r="BV254" s="111">
        <f t="shared" si="501"/>
        <v>0</v>
      </c>
      <c r="BW254" s="111">
        <f t="shared" si="501"/>
        <v>0</v>
      </c>
      <c r="BX254" s="111">
        <f t="shared" si="501"/>
        <v>0</v>
      </c>
      <c r="BY254" s="111">
        <f t="shared" si="501"/>
        <v>0</v>
      </c>
      <c r="BZ254" s="111">
        <f t="shared" si="501"/>
        <v>0</v>
      </c>
      <c r="CA254" s="111">
        <f t="shared" si="501"/>
        <v>0</v>
      </c>
      <c r="CB254" s="111">
        <f t="shared" si="501"/>
        <v>0</v>
      </c>
      <c r="CC254" s="111">
        <f t="shared" si="501"/>
        <v>0</v>
      </c>
      <c r="CD254" s="111">
        <f t="shared" si="501"/>
        <v>0</v>
      </c>
      <c r="CE254" s="111">
        <f t="shared" si="501"/>
        <v>0</v>
      </c>
      <c r="CF254" s="111">
        <f t="shared" si="501"/>
        <v>0</v>
      </c>
      <c r="CG254" s="111">
        <f t="shared" si="501"/>
        <v>0</v>
      </c>
      <c r="CH254" s="111">
        <f t="shared" si="501"/>
        <v>0</v>
      </c>
      <c r="CI254" s="111">
        <f t="shared" si="501"/>
        <v>0</v>
      </c>
      <c r="CJ254" s="111">
        <f t="shared" si="501"/>
        <v>0</v>
      </c>
      <c r="CK254" s="111">
        <f t="shared" si="501"/>
        <v>0</v>
      </c>
      <c r="CL254" s="111">
        <f t="shared" si="501"/>
        <v>0</v>
      </c>
      <c r="CM254" s="111">
        <f t="shared" ref="CM254:CT254" si="502">IF(CM$239=0,0,CM253/CM$239)</f>
        <v>0</v>
      </c>
      <c r="CN254" s="111">
        <f t="shared" si="502"/>
        <v>0</v>
      </c>
      <c r="CO254" s="111">
        <f t="shared" si="502"/>
        <v>0</v>
      </c>
      <c r="CP254" s="111">
        <f t="shared" si="502"/>
        <v>0</v>
      </c>
      <c r="CQ254" s="111">
        <f t="shared" si="502"/>
        <v>0</v>
      </c>
      <c r="CR254" s="111">
        <f t="shared" si="502"/>
        <v>0</v>
      </c>
      <c r="CS254" s="111">
        <f t="shared" si="502"/>
        <v>0</v>
      </c>
      <c r="CT254" s="111">
        <f t="shared" si="502"/>
        <v>0</v>
      </c>
    </row>
    <row r="255" spans="1:98" s="13" customFormat="1" x14ac:dyDescent="0.3">
      <c r="A255" s="12">
        <f>ROW()</f>
        <v>255</v>
      </c>
      <c r="B255" s="102"/>
      <c r="C255" s="142"/>
      <c r="E255" s="92"/>
      <c r="F255" s="13" t="s">
        <v>122</v>
      </c>
      <c r="M255" s="4" t="str">
        <f>Lists!$R$8</f>
        <v>руб.</v>
      </c>
      <c r="P255" s="10"/>
      <c r="R255" s="92"/>
      <c r="S255" s="10"/>
      <c r="V255" s="80">
        <f ca="1">W255-SUM(W256:W259)</f>
        <v>0</v>
      </c>
      <c r="W255" s="10">
        <f ca="1">SUM(INDIRECT(ADDRESS(ROW(),SUMIFS($1:$1,$5:$5,1))):INDIRECT(ADDRESS(ROW(),SUMIFS($1:$1,$5:$5,MAX($5:$5)))))</f>
        <v>105359969.27891272</v>
      </c>
      <c r="Z255" s="10">
        <f ca="1">IF(Z$5="",0,SUM(Z256:Z259))</f>
        <v>16666.666666666668</v>
      </c>
      <c r="AA255" s="10">
        <f t="shared" ref="AA255:BE255" ca="1" si="503">IF(AA$5="",0,SUM(AA256:AA259))</f>
        <v>108333.33333333334</v>
      </c>
      <c r="AB255" s="10">
        <f t="shared" ca="1" si="503"/>
        <v>325000</v>
      </c>
      <c r="AC255" s="10">
        <f t="shared" ca="1" si="503"/>
        <v>458333.33333333337</v>
      </c>
      <c r="AD255" s="10">
        <f t="shared" ca="1" si="503"/>
        <v>583333.33333333337</v>
      </c>
      <c r="AE255" s="10">
        <f t="shared" ca="1" si="503"/>
        <v>666666.66666666674</v>
      </c>
      <c r="AF255" s="10">
        <f t="shared" ca="1" si="503"/>
        <v>666666.66666666674</v>
      </c>
      <c r="AG255" s="10">
        <f t="shared" ca="1" si="503"/>
        <v>666666.66666666674</v>
      </c>
      <c r="AH255" s="10">
        <f t="shared" ca="1" si="503"/>
        <v>667200.55030303041</v>
      </c>
      <c r="AI255" s="10">
        <f t="shared" ca="1" si="503"/>
        <v>671293.6581818182</v>
      </c>
      <c r="AJ255" s="10">
        <f t="shared" ca="1" si="503"/>
        <v>681366.26278787886</v>
      </c>
      <c r="AK255" s="10">
        <f t="shared" ca="1" si="503"/>
        <v>694050.44818181824</v>
      </c>
      <c r="AL255" s="10">
        <f t="shared" ca="1" si="503"/>
        <v>707611.09254545462</v>
      </c>
      <c r="AM255" s="10">
        <f t="shared" ca="1" si="503"/>
        <v>721137.03447272733</v>
      </c>
      <c r="AN255" s="10">
        <f t="shared" ca="1" si="503"/>
        <v>741223.07158181828</v>
      </c>
      <c r="AO255" s="10">
        <f t="shared" ca="1" si="503"/>
        <v>783303.1124454547</v>
      </c>
      <c r="AP255" s="10">
        <f t="shared" ca="1" si="503"/>
        <v>854783.45780909096</v>
      </c>
      <c r="AQ255" s="10">
        <f t="shared" ca="1" si="503"/>
        <v>958760.32133151521</v>
      </c>
      <c r="AR255" s="10">
        <f t="shared" ca="1" si="503"/>
        <v>1092378.0484224244</v>
      </c>
      <c r="AS255" s="10">
        <f t="shared" ca="1" si="503"/>
        <v>1246818.1716278789</v>
      </c>
      <c r="AT255" s="10">
        <f t="shared" ca="1" si="503"/>
        <v>1414402.1317930303</v>
      </c>
      <c r="AU255" s="10">
        <f t="shared" ca="1" si="503"/>
        <v>1589460.9522606062</v>
      </c>
      <c r="AV255" s="10">
        <f t="shared" ca="1" si="503"/>
        <v>1768526.7028900001</v>
      </c>
      <c r="AW255" s="10">
        <f t="shared" ca="1" si="503"/>
        <v>1949530.584590303</v>
      </c>
      <c r="AX255" s="10">
        <f t="shared" ca="1" si="503"/>
        <v>2131293.7822924247</v>
      </c>
      <c r="AY255" s="10">
        <f t="shared" ca="1" si="503"/>
        <v>2313358.5575136365</v>
      </c>
      <c r="AZ255" s="10">
        <f t="shared" ca="1" si="503"/>
        <v>2495531.8890742427</v>
      </c>
      <c r="BA255" s="10">
        <f t="shared" ca="1" si="503"/>
        <v>2677732.3597196969</v>
      </c>
      <c r="BB255" s="10">
        <f t="shared" ca="1" si="503"/>
        <v>2859939.1702333335</v>
      </c>
      <c r="BC255" s="10">
        <f t="shared" ca="1" si="503"/>
        <v>3042146.9817787888</v>
      </c>
      <c r="BD255" s="10">
        <f t="shared" ca="1" si="503"/>
        <v>3224354.7933242423</v>
      </c>
      <c r="BE255" s="10">
        <f t="shared" ca="1" si="503"/>
        <v>3405227.8957787883</v>
      </c>
      <c r="BF255" s="10">
        <f t="shared" ref="BF255:CK255" ca="1" si="504">IF(BF$5="",0,SUM(BF256:BF259))</f>
        <v>3575868.2285363632</v>
      </c>
      <c r="BG255" s="10">
        <f t="shared" ca="1" si="504"/>
        <v>3721327.0497787884</v>
      </c>
      <c r="BH255" s="10">
        <f t="shared" ca="1" si="504"/>
        <v>3835075.4075363642</v>
      </c>
      <c r="BI255" s="10">
        <f t="shared" ca="1" si="504"/>
        <v>3914922.1543848487</v>
      </c>
      <c r="BJ255" s="10">
        <f t="shared" ca="1" si="504"/>
        <v>3964290.8191424254</v>
      </c>
      <c r="BK255" s="10">
        <f t="shared" ca="1" si="504"/>
        <v>3992363.0880969712</v>
      </c>
      <c r="BL255" s="10">
        <f t="shared" ca="1" si="504"/>
        <v>4007107.7306499998</v>
      </c>
      <c r="BM255" s="10">
        <f t="shared" ca="1" si="504"/>
        <v>4014300.1442636363</v>
      </c>
      <c r="BN255" s="10">
        <f t="shared" ca="1" si="504"/>
        <v>4017453.0608136365</v>
      </c>
      <c r="BO255" s="10">
        <f t="shared" ca="1" si="504"/>
        <v>4018659.5266060606</v>
      </c>
      <c r="BP255" s="10">
        <f t="shared" ca="1" si="504"/>
        <v>4019104.5408621216</v>
      </c>
      <c r="BQ255" s="10">
        <f t="shared" ca="1" si="504"/>
        <v>4019247.5771863642</v>
      </c>
      <c r="BR255" s="10">
        <f t="shared" ca="1" si="504"/>
        <v>4019282.0571712134</v>
      </c>
      <c r="BS255" s="10">
        <f t="shared" ca="1" si="504"/>
        <v>4019289.3980712127</v>
      </c>
      <c r="BT255" s="10">
        <f t="shared" ca="1" si="504"/>
        <v>4019290.399103032</v>
      </c>
      <c r="BU255" s="10">
        <f t="shared" ca="1" si="504"/>
        <v>4019290.399103032</v>
      </c>
      <c r="BV255" s="10">
        <f t="shared" si="504"/>
        <v>0</v>
      </c>
      <c r="BW255" s="10">
        <f t="shared" si="504"/>
        <v>0</v>
      </c>
      <c r="BX255" s="10">
        <f t="shared" si="504"/>
        <v>0</v>
      </c>
      <c r="BY255" s="10">
        <f t="shared" si="504"/>
        <v>0</v>
      </c>
      <c r="BZ255" s="10">
        <f t="shared" si="504"/>
        <v>0</v>
      </c>
      <c r="CA255" s="10">
        <f t="shared" si="504"/>
        <v>0</v>
      </c>
      <c r="CB255" s="10">
        <f t="shared" si="504"/>
        <v>0</v>
      </c>
      <c r="CC255" s="10">
        <f t="shared" si="504"/>
        <v>0</v>
      </c>
      <c r="CD255" s="10">
        <f t="shared" si="504"/>
        <v>0</v>
      </c>
      <c r="CE255" s="10">
        <f t="shared" si="504"/>
        <v>0</v>
      </c>
      <c r="CF255" s="10">
        <f t="shared" si="504"/>
        <v>0</v>
      </c>
      <c r="CG255" s="10">
        <f t="shared" si="504"/>
        <v>0</v>
      </c>
      <c r="CH255" s="10">
        <f t="shared" si="504"/>
        <v>0</v>
      </c>
      <c r="CI255" s="10">
        <f t="shared" si="504"/>
        <v>0</v>
      </c>
      <c r="CJ255" s="10">
        <f t="shared" si="504"/>
        <v>0</v>
      </c>
      <c r="CK255" s="10">
        <f t="shared" si="504"/>
        <v>0</v>
      </c>
      <c r="CL255" s="10">
        <f t="shared" ref="CL255:CT255" si="505">IF(CL$5="",0,SUM(CL256:CL259))</f>
        <v>0</v>
      </c>
      <c r="CM255" s="10">
        <f t="shared" si="505"/>
        <v>0</v>
      </c>
      <c r="CN255" s="10">
        <f t="shared" si="505"/>
        <v>0</v>
      </c>
      <c r="CO255" s="10">
        <f t="shared" si="505"/>
        <v>0</v>
      </c>
      <c r="CP255" s="10">
        <f t="shared" si="505"/>
        <v>0</v>
      </c>
      <c r="CQ255" s="10">
        <f t="shared" si="505"/>
        <v>0</v>
      </c>
      <c r="CR255" s="10">
        <f t="shared" si="505"/>
        <v>0</v>
      </c>
      <c r="CS255" s="10">
        <f t="shared" si="505"/>
        <v>0</v>
      </c>
      <c r="CT255" s="10">
        <f t="shared" si="505"/>
        <v>0</v>
      </c>
    </row>
    <row r="256" spans="1:98" s="27" customFormat="1" ht="12" x14ac:dyDescent="0.25">
      <c r="A256" s="26">
        <f>ROW()</f>
        <v>256</v>
      </c>
      <c r="B256" s="95"/>
      <c r="C256" s="142" t="str">
        <f>Lists!$N$13</f>
        <v>ндс(-)</v>
      </c>
      <c r="E256" s="24"/>
      <c r="F256" s="66" t="str">
        <f>$F$255</f>
        <v>Переменные расходы</v>
      </c>
      <c r="G256" s="27" t="str">
        <f>BP!$F$203</f>
        <v>Маркетинговые расходы</v>
      </c>
      <c r="M256" s="27" t="str">
        <f>Lists!$R$8</f>
        <v>руб.</v>
      </c>
      <c r="P256" s="30"/>
      <c r="R256" s="44" t="s">
        <v>24</v>
      </c>
      <c r="S256" s="136">
        <v>0.2</v>
      </c>
      <c r="V256" s="85"/>
      <c r="W256" s="29">
        <f ca="1">SUM(INDIRECT(ADDRESS(ROW(),SUMIFS($1:$1,$5:$5,1))):INDIRECT(ADDRESS(ROW(),SUMIFS($1:$1,$5:$5,MAX($5:$5)))))</f>
        <v>30158333.333333354</v>
      </c>
      <c r="Z256" s="30">
        <f t="shared" ref="Z256:CK256" ca="1" si="506">Z219/(1+$S256)</f>
        <v>16666.666666666668</v>
      </c>
      <c r="AA256" s="30">
        <f t="shared" ca="1" si="506"/>
        <v>108333.33333333334</v>
      </c>
      <c r="AB256" s="30">
        <f t="shared" ca="1" si="506"/>
        <v>325000</v>
      </c>
      <c r="AC256" s="30">
        <f t="shared" ca="1" si="506"/>
        <v>458333.33333333337</v>
      </c>
      <c r="AD256" s="30">
        <f t="shared" ca="1" si="506"/>
        <v>583333.33333333337</v>
      </c>
      <c r="AE256" s="30">
        <f t="shared" ca="1" si="506"/>
        <v>666666.66666666674</v>
      </c>
      <c r="AF256" s="30">
        <f t="shared" ca="1" si="506"/>
        <v>666666.66666666674</v>
      </c>
      <c r="AG256" s="30">
        <f t="shared" ca="1" si="506"/>
        <v>666666.66666666674</v>
      </c>
      <c r="AH256" s="30">
        <f t="shared" ca="1" si="506"/>
        <v>666666.66666666674</v>
      </c>
      <c r="AI256" s="30">
        <f t="shared" ca="1" si="506"/>
        <v>666666.66666666674</v>
      </c>
      <c r="AJ256" s="30">
        <f t="shared" ca="1" si="506"/>
        <v>666666.66666666674</v>
      </c>
      <c r="AK256" s="30">
        <f t="shared" ca="1" si="506"/>
        <v>666666.66666666674</v>
      </c>
      <c r="AL256" s="30">
        <f t="shared" ca="1" si="506"/>
        <v>666666.66666666674</v>
      </c>
      <c r="AM256" s="30">
        <f t="shared" ca="1" si="506"/>
        <v>666666.66666666674</v>
      </c>
      <c r="AN256" s="30">
        <f t="shared" ca="1" si="506"/>
        <v>666666.66666666674</v>
      </c>
      <c r="AO256" s="30">
        <f t="shared" ca="1" si="506"/>
        <v>666666.66666666674</v>
      </c>
      <c r="AP256" s="30">
        <f t="shared" ca="1" si="506"/>
        <v>666666.66666666674</v>
      </c>
      <c r="AQ256" s="30">
        <f t="shared" ca="1" si="506"/>
        <v>666666.66666666674</v>
      </c>
      <c r="AR256" s="30">
        <f t="shared" ca="1" si="506"/>
        <v>666666.66666666674</v>
      </c>
      <c r="AS256" s="30">
        <f t="shared" ca="1" si="506"/>
        <v>666666.66666666674</v>
      </c>
      <c r="AT256" s="30">
        <f t="shared" ca="1" si="506"/>
        <v>666666.66666666674</v>
      </c>
      <c r="AU256" s="30">
        <f t="shared" ca="1" si="506"/>
        <v>666666.66666666674</v>
      </c>
      <c r="AV256" s="30">
        <f t="shared" ca="1" si="506"/>
        <v>666666.66666666674</v>
      </c>
      <c r="AW256" s="30">
        <f t="shared" ca="1" si="506"/>
        <v>666666.66666666674</v>
      </c>
      <c r="AX256" s="30">
        <f t="shared" ca="1" si="506"/>
        <v>666666.66666666674</v>
      </c>
      <c r="AY256" s="30">
        <f t="shared" ca="1" si="506"/>
        <v>666666.66666666674</v>
      </c>
      <c r="AZ256" s="30">
        <f t="shared" ca="1" si="506"/>
        <v>666666.66666666674</v>
      </c>
      <c r="BA256" s="30">
        <f t="shared" ca="1" si="506"/>
        <v>666666.66666666674</v>
      </c>
      <c r="BB256" s="30">
        <f t="shared" ca="1" si="506"/>
        <v>666666.66666666674</v>
      </c>
      <c r="BC256" s="30">
        <f t="shared" ca="1" si="506"/>
        <v>666666.66666666674</v>
      </c>
      <c r="BD256" s="30">
        <f t="shared" ca="1" si="506"/>
        <v>666666.66666666674</v>
      </c>
      <c r="BE256" s="30">
        <f t="shared" ca="1" si="506"/>
        <v>666666.66666666674</v>
      </c>
      <c r="BF256" s="30">
        <f t="shared" ca="1" si="506"/>
        <v>666666.66666666674</v>
      </c>
      <c r="BG256" s="30">
        <f t="shared" ca="1" si="506"/>
        <v>666666.66666666674</v>
      </c>
      <c r="BH256" s="30">
        <f t="shared" ca="1" si="506"/>
        <v>666666.66666666674</v>
      </c>
      <c r="BI256" s="30">
        <f t="shared" ca="1" si="506"/>
        <v>666666.66666666674</v>
      </c>
      <c r="BJ256" s="30">
        <f t="shared" ca="1" si="506"/>
        <v>666666.66666666674</v>
      </c>
      <c r="BK256" s="30">
        <f t="shared" ca="1" si="506"/>
        <v>666666.66666666674</v>
      </c>
      <c r="BL256" s="30">
        <f t="shared" ca="1" si="506"/>
        <v>666666.66666666674</v>
      </c>
      <c r="BM256" s="30">
        <f t="shared" ca="1" si="506"/>
        <v>666666.66666666674</v>
      </c>
      <c r="BN256" s="30">
        <f t="shared" ca="1" si="506"/>
        <v>666666.66666666674</v>
      </c>
      <c r="BO256" s="30">
        <f t="shared" ca="1" si="506"/>
        <v>666666.66666666674</v>
      </c>
      <c r="BP256" s="30">
        <f t="shared" ca="1" si="506"/>
        <v>666666.66666666674</v>
      </c>
      <c r="BQ256" s="30">
        <f t="shared" ca="1" si="506"/>
        <v>666666.66666666674</v>
      </c>
      <c r="BR256" s="30">
        <f t="shared" ca="1" si="506"/>
        <v>666666.66666666674</v>
      </c>
      <c r="BS256" s="30">
        <f t="shared" ca="1" si="506"/>
        <v>666666.66666666674</v>
      </c>
      <c r="BT256" s="30">
        <f t="shared" ca="1" si="506"/>
        <v>666666.66666666674</v>
      </c>
      <c r="BU256" s="30">
        <f t="shared" ca="1" si="506"/>
        <v>666666.66666666674</v>
      </c>
      <c r="BV256" s="30">
        <f t="shared" si="506"/>
        <v>0</v>
      </c>
      <c r="BW256" s="30">
        <f t="shared" si="506"/>
        <v>0</v>
      </c>
      <c r="BX256" s="30">
        <f t="shared" si="506"/>
        <v>0</v>
      </c>
      <c r="BY256" s="30">
        <f t="shared" si="506"/>
        <v>0</v>
      </c>
      <c r="BZ256" s="30">
        <f t="shared" si="506"/>
        <v>0</v>
      </c>
      <c r="CA256" s="30">
        <f t="shared" si="506"/>
        <v>0</v>
      </c>
      <c r="CB256" s="30">
        <f t="shared" si="506"/>
        <v>0</v>
      </c>
      <c r="CC256" s="30">
        <f t="shared" si="506"/>
        <v>0</v>
      </c>
      <c r="CD256" s="30">
        <f t="shared" si="506"/>
        <v>0</v>
      </c>
      <c r="CE256" s="30">
        <f t="shared" si="506"/>
        <v>0</v>
      </c>
      <c r="CF256" s="30">
        <f t="shared" si="506"/>
        <v>0</v>
      </c>
      <c r="CG256" s="30">
        <f t="shared" si="506"/>
        <v>0</v>
      </c>
      <c r="CH256" s="30">
        <f t="shared" si="506"/>
        <v>0</v>
      </c>
      <c r="CI256" s="30">
        <f t="shared" si="506"/>
        <v>0</v>
      </c>
      <c r="CJ256" s="30">
        <f t="shared" si="506"/>
        <v>0</v>
      </c>
      <c r="CK256" s="30">
        <f t="shared" si="506"/>
        <v>0</v>
      </c>
      <c r="CL256" s="30">
        <f t="shared" ref="CL256:CT256" si="507">CL219/(1+$S256)</f>
        <v>0</v>
      </c>
      <c r="CM256" s="30">
        <f t="shared" si="507"/>
        <v>0</v>
      </c>
      <c r="CN256" s="30">
        <f t="shared" si="507"/>
        <v>0</v>
      </c>
      <c r="CO256" s="30">
        <f t="shared" si="507"/>
        <v>0</v>
      </c>
      <c r="CP256" s="30">
        <f t="shared" si="507"/>
        <v>0</v>
      </c>
      <c r="CQ256" s="30">
        <f t="shared" si="507"/>
        <v>0</v>
      </c>
      <c r="CR256" s="30">
        <f t="shared" si="507"/>
        <v>0</v>
      </c>
      <c r="CS256" s="30">
        <f t="shared" si="507"/>
        <v>0</v>
      </c>
      <c r="CT256" s="30">
        <f t="shared" si="507"/>
        <v>0</v>
      </c>
    </row>
    <row r="257" spans="1:98" s="27" customFormat="1" ht="12" x14ac:dyDescent="0.25">
      <c r="A257" s="26">
        <f>ROW()</f>
        <v>257</v>
      </c>
      <c r="B257" s="95"/>
      <c r="C257" s="142" t="str">
        <f>Lists!$N$13</f>
        <v>ндс(-)</v>
      </c>
      <c r="E257" s="24"/>
      <c r="F257" s="66" t="str">
        <f>$F$255</f>
        <v>Переменные расходы</v>
      </c>
      <c r="G257" s="27" t="s">
        <v>123</v>
      </c>
      <c r="H257" s="67"/>
      <c r="I257" s="67"/>
      <c r="J257" s="67"/>
      <c r="K257" s="67"/>
      <c r="L257" s="67"/>
      <c r="M257" s="27" t="str">
        <f>Lists!$R$8</f>
        <v>руб.</v>
      </c>
      <c r="P257" s="30"/>
      <c r="R257" s="44" t="s">
        <v>24</v>
      </c>
      <c r="S257" s="136">
        <v>0.2</v>
      </c>
      <c r="V257" s="85"/>
      <c r="W257" s="29">
        <f ca="1">SUM(INDIRECT(ADDRESS(ROW(),SUMIFS($1:$1,$5:$5,1))):INDIRECT(ADDRESS(ROW(),SUMIFS($1:$1,$5:$5,MAX($5:$5)))))</f>
        <v>59086999.67152667</v>
      </c>
      <c r="Z257" s="30">
        <f t="shared" ref="Z257:CK257" ca="1" si="508">Z220/(1+$S257)</f>
        <v>0</v>
      </c>
      <c r="AA257" s="30">
        <f t="shared" ca="1" si="508"/>
        <v>0</v>
      </c>
      <c r="AB257" s="30">
        <f t="shared" ca="1" si="508"/>
        <v>0</v>
      </c>
      <c r="AC257" s="30">
        <f t="shared" ca="1" si="508"/>
        <v>0</v>
      </c>
      <c r="AD257" s="30">
        <f t="shared" ca="1" si="508"/>
        <v>0</v>
      </c>
      <c r="AE257" s="30">
        <f t="shared" ca="1" si="508"/>
        <v>0</v>
      </c>
      <c r="AF257" s="30">
        <f t="shared" ca="1" si="508"/>
        <v>0</v>
      </c>
      <c r="AG257" s="30">
        <f t="shared" ca="1" si="508"/>
        <v>0</v>
      </c>
      <c r="AH257" s="30">
        <f t="shared" ca="1" si="508"/>
        <v>419.48000000000008</v>
      </c>
      <c r="AI257" s="30">
        <f t="shared" ca="1" si="508"/>
        <v>3635.4933333333338</v>
      </c>
      <c r="AJ257" s="30">
        <f t="shared" ca="1" si="508"/>
        <v>11549.682666666668</v>
      </c>
      <c r="AK257" s="30">
        <f t="shared" ca="1" si="508"/>
        <v>21515.828333333338</v>
      </c>
      <c r="AL257" s="30">
        <f t="shared" ca="1" si="508"/>
        <v>32170.620333333336</v>
      </c>
      <c r="AM257" s="30">
        <f t="shared" ca="1" si="508"/>
        <v>42798.146133333343</v>
      </c>
      <c r="AN257" s="30">
        <f t="shared" ca="1" si="508"/>
        <v>58580.032433333341</v>
      </c>
      <c r="AO257" s="30">
        <f t="shared" ca="1" si="508"/>
        <v>91642.921683333348</v>
      </c>
      <c r="AP257" s="30">
        <f t="shared" ca="1" si="508"/>
        <v>147806.05018333334</v>
      </c>
      <c r="AQ257" s="30">
        <f t="shared" ca="1" si="508"/>
        <v>229502.15723666668</v>
      </c>
      <c r="AR257" s="30">
        <f t="shared" ca="1" si="508"/>
        <v>334487.51423666667</v>
      </c>
      <c r="AS257" s="30">
        <f t="shared" ca="1" si="508"/>
        <v>455833.32532666676</v>
      </c>
      <c r="AT257" s="30">
        <f t="shared" ca="1" si="508"/>
        <v>587506.43688500009</v>
      </c>
      <c r="AU257" s="30">
        <f t="shared" ca="1" si="508"/>
        <v>725052.65296666673</v>
      </c>
      <c r="AV257" s="30">
        <f t="shared" ca="1" si="508"/>
        <v>865747.17131833336</v>
      </c>
      <c r="AW257" s="30">
        <f t="shared" ca="1" si="508"/>
        <v>1007964.50694</v>
      </c>
      <c r="AX257" s="30">
        <f t="shared" ca="1" si="508"/>
        <v>1150778.4479916668</v>
      </c>
      <c r="AY257" s="30">
        <f t="shared" ca="1" si="508"/>
        <v>1293829.3428083332</v>
      </c>
      <c r="AZ257" s="30">
        <f t="shared" ca="1" si="508"/>
        <v>1436965.5318916668</v>
      </c>
      <c r="BA257" s="30">
        <f t="shared" ca="1" si="508"/>
        <v>1580123.0445416667</v>
      </c>
      <c r="BB257" s="30">
        <f t="shared" ca="1" si="508"/>
        <v>1723285.538516667</v>
      </c>
      <c r="BC257" s="30">
        <f t="shared" ca="1" si="508"/>
        <v>1866448.8190166673</v>
      </c>
      <c r="BD257" s="30">
        <f t="shared" ca="1" si="508"/>
        <v>2009612.099516667</v>
      </c>
      <c r="BE257" s="30">
        <f t="shared" ca="1" si="508"/>
        <v>2151726.6800166667</v>
      </c>
      <c r="BF257" s="30">
        <f t="shared" ca="1" si="508"/>
        <v>2285801.2271833331</v>
      </c>
      <c r="BG257" s="30">
        <f t="shared" ca="1" si="508"/>
        <v>2400090.3010166669</v>
      </c>
      <c r="BH257" s="30">
        <f t="shared" ca="1" si="508"/>
        <v>2489464.0106833335</v>
      </c>
      <c r="BI257" s="30">
        <f t="shared" ca="1" si="508"/>
        <v>2552200.7403500001</v>
      </c>
      <c r="BJ257" s="30">
        <f t="shared" ca="1" si="508"/>
        <v>2590990.4055166673</v>
      </c>
      <c r="BK257" s="30">
        <f t="shared" ca="1" si="508"/>
        <v>2613047.1882666675</v>
      </c>
      <c r="BL257" s="30">
        <f t="shared" ca="1" si="508"/>
        <v>2624632.2645583334</v>
      </c>
      <c r="BM257" s="30">
        <f t="shared" ca="1" si="508"/>
        <v>2630283.4466833337</v>
      </c>
      <c r="BN257" s="30">
        <f t="shared" ca="1" si="508"/>
        <v>2632760.7382583334</v>
      </c>
      <c r="BO257" s="30">
        <f t="shared" ca="1" si="508"/>
        <v>2633708.6756666666</v>
      </c>
      <c r="BP257" s="30">
        <f t="shared" ca="1" si="508"/>
        <v>2634058.3297250005</v>
      </c>
      <c r="BQ257" s="30">
        <f t="shared" ca="1" si="508"/>
        <v>2634170.715408334</v>
      </c>
      <c r="BR257" s="30">
        <f t="shared" ca="1" si="508"/>
        <v>2634197.8068250008</v>
      </c>
      <c r="BS257" s="30">
        <f t="shared" ca="1" si="508"/>
        <v>2634203.5746750007</v>
      </c>
      <c r="BT257" s="30">
        <f t="shared" ca="1" si="508"/>
        <v>2634204.3612000011</v>
      </c>
      <c r="BU257" s="30">
        <f t="shared" ca="1" si="508"/>
        <v>2634204.3612000011</v>
      </c>
      <c r="BV257" s="30">
        <f t="shared" si="508"/>
        <v>0</v>
      </c>
      <c r="BW257" s="30">
        <f t="shared" si="508"/>
        <v>0</v>
      </c>
      <c r="BX257" s="30">
        <f t="shared" si="508"/>
        <v>0</v>
      </c>
      <c r="BY257" s="30">
        <f t="shared" si="508"/>
        <v>0</v>
      </c>
      <c r="BZ257" s="30">
        <f t="shared" si="508"/>
        <v>0</v>
      </c>
      <c r="CA257" s="30">
        <f t="shared" si="508"/>
        <v>0</v>
      </c>
      <c r="CB257" s="30">
        <f t="shared" si="508"/>
        <v>0</v>
      </c>
      <c r="CC257" s="30">
        <f t="shared" si="508"/>
        <v>0</v>
      </c>
      <c r="CD257" s="30">
        <f t="shared" si="508"/>
        <v>0</v>
      </c>
      <c r="CE257" s="30">
        <f t="shared" si="508"/>
        <v>0</v>
      </c>
      <c r="CF257" s="30">
        <f t="shared" si="508"/>
        <v>0</v>
      </c>
      <c r="CG257" s="30">
        <f t="shared" si="508"/>
        <v>0</v>
      </c>
      <c r="CH257" s="30">
        <f t="shared" si="508"/>
        <v>0</v>
      </c>
      <c r="CI257" s="30">
        <f t="shared" si="508"/>
        <v>0</v>
      </c>
      <c r="CJ257" s="30">
        <f t="shared" si="508"/>
        <v>0</v>
      </c>
      <c r="CK257" s="30">
        <f t="shared" si="508"/>
        <v>0</v>
      </c>
      <c r="CL257" s="30">
        <f t="shared" ref="CL257:CT257" si="509">CL220/(1+$S257)</f>
        <v>0</v>
      </c>
      <c r="CM257" s="30">
        <f t="shared" si="509"/>
        <v>0</v>
      </c>
      <c r="CN257" s="30">
        <f t="shared" si="509"/>
        <v>0</v>
      </c>
      <c r="CO257" s="30">
        <f t="shared" si="509"/>
        <v>0</v>
      </c>
      <c r="CP257" s="30">
        <f t="shared" si="509"/>
        <v>0</v>
      </c>
      <c r="CQ257" s="30">
        <f t="shared" si="509"/>
        <v>0</v>
      </c>
      <c r="CR257" s="30">
        <f t="shared" si="509"/>
        <v>0</v>
      </c>
      <c r="CS257" s="30">
        <f t="shared" si="509"/>
        <v>0</v>
      </c>
      <c r="CT257" s="30">
        <f t="shared" si="509"/>
        <v>0</v>
      </c>
    </row>
    <row r="258" spans="1:98" s="27" customFormat="1" ht="12" x14ac:dyDescent="0.25">
      <c r="A258" s="26">
        <f>ROW()</f>
        <v>258</v>
      </c>
      <c r="B258" s="95"/>
      <c r="C258" s="142" t="str">
        <f>Lists!$N$13</f>
        <v>ндс(-)</v>
      </c>
      <c r="E258" s="24"/>
      <c r="F258" s="66" t="str">
        <f>$F$255</f>
        <v>Переменные расходы</v>
      </c>
      <c r="G258" s="27" t="s">
        <v>124</v>
      </c>
      <c r="M258" s="27" t="str">
        <f>Lists!$R$8</f>
        <v>руб.</v>
      </c>
      <c r="P258" s="30"/>
      <c r="R258" s="44" t="s">
        <v>24</v>
      </c>
      <c r="S258" s="136">
        <v>0.1</v>
      </c>
      <c r="V258" s="85"/>
      <c r="W258" s="29">
        <f ca="1">SUM(INDIRECT(ADDRESS(ROW(),SUMIFS($1:$1,$5:$5,1))):INDIRECT(ADDRESS(ROW(),SUMIFS($1:$1,$5:$5,MAX($5:$5)))))</f>
        <v>16114636.274052728</v>
      </c>
      <c r="Z258" s="30">
        <f t="shared" ref="Z258:CK258" ca="1" si="510">Z221/(1+$S258)</f>
        <v>0</v>
      </c>
      <c r="AA258" s="30">
        <f t="shared" ca="1" si="510"/>
        <v>0</v>
      </c>
      <c r="AB258" s="30">
        <f t="shared" ca="1" si="510"/>
        <v>0</v>
      </c>
      <c r="AC258" s="30">
        <f t="shared" ca="1" si="510"/>
        <v>0</v>
      </c>
      <c r="AD258" s="30">
        <f t="shared" ca="1" si="510"/>
        <v>0</v>
      </c>
      <c r="AE258" s="30">
        <f t="shared" ca="1" si="510"/>
        <v>0</v>
      </c>
      <c r="AF258" s="30">
        <f t="shared" ca="1" si="510"/>
        <v>0</v>
      </c>
      <c r="AG258" s="30">
        <f t="shared" ca="1" si="510"/>
        <v>0</v>
      </c>
      <c r="AH258" s="30">
        <f t="shared" ca="1" si="510"/>
        <v>114.40363636363638</v>
      </c>
      <c r="AI258" s="30">
        <f t="shared" ca="1" si="510"/>
        <v>991.49818181818182</v>
      </c>
      <c r="AJ258" s="30">
        <f t="shared" ca="1" si="510"/>
        <v>3149.9134545454544</v>
      </c>
      <c r="AK258" s="30">
        <f t="shared" ca="1" si="510"/>
        <v>5867.9531818181831</v>
      </c>
      <c r="AL258" s="30">
        <f t="shared" ca="1" si="510"/>
        <v>8773.8055454545447</v>
      </c>
      <c r="AM258" s="30">
        <f t="shared" ca="1" si="510"/>
        <v>11672.221672727273</v>
      </c>
      <c r="AN258" s="30">
        <f t="shared" ca="1" si="510"/>
        <v>15976.372481818182</v>
      </c>
      <c r="AO258" s="30">
        <f t="shared" ca="1" si="510"/>
        <v>24993.524095454548</v>
      </c>
      <c r="AP258" s="30">
        <f t="shared" ca="1" si="510"/>
        <v>40310.740959090908</v>
      </c>
      <c r="AQ258" s="30">
        <f t="shared" ca="1" si="510"/>
        <v>62591.497428181814</v>
      </c>
      <c r="AR258" s="30">
        <f t="shared" ca="1" si="510"/>
        <v>91223.867519090898</v>
      </c>
      <c r="AS258" s="30">
        <f t="shared" ca="1" si="510"/>
        <v>124318.17963454546</v>
      </c>
      <c r="AT258" s="30">
        <f t="shared" ca="1" si="510"/>
        <v>160229.02824136365</v>
      </c>
      <c r="AU258" s="30">
        <f t="shared" ca="1" si="510"/>
        <v>197741.63262727272</v>
      </c>
      <c r="AV258" s="30">
        <f t="shared" ca="1" si="510"/>
        <v>236112.86490499997</v>
      </c>
      <c r="AW258" s="30">
        <f t="shared" ca="1" si="510"/>
        <v>274899.41098363634</v>
      </c>
      <c r="AX258" s="30">
        <f t="shared" ca="1" si="510"/>
        <v>313848.66763409093</v>
      </c>
      <c r="AY258" s="30">
        <f t="shared" ca="1" si="510"/>
        <v>352862.54803863633</v>
      </c>
      <c r="AZ258" s="30">
        <f t="shared" ca="1" si="510"/>
        <v>391899.69051590911</v>
      </c>
      <c r="BA258" s="30">
        <f t="shared" ca="1" si="510"/>
        <v>430942.6485113636</v>
      </c>
      <c r="BB258" s="30">
        <f t="shared" ca="1" si="510"/>
        <v>469986.96505</v>
      </c>
      <c r="BC258" s="30">
        <f t="shared" ca="1" si="510"/>
        <v>509031.49609545461</v>
      </c>
      <c r="BD258" s="30">
        <f t="shared" ca="1" si="510"/>
        <v>548076.02714090911</v>
      </c>
      <c r="BE258" s="30">
        <f t="shared" ca="1" si="510"/>
        <v>586834.54909545451</v>
      </c>
      <c r="BF258" s="30">
        <f t="shared" ca="1" si="510"/>
        <v>623400.33468636347</v>
      </c>
      <c r="BG258" s="30">
        <f t="shared" ca="1" si="510"/>
        <v>654570.08209545456</v>
      </c>
      <c r="BH258" s="30">
        <f t="shared" ca="1" si="510"/>
        <v>678944.73018636357</v>
      </c>
      <c r="BI258" s="30">
        <f t="shared" ca="1" si="510"/>
        <v>696054.74736818182</v>
      </c>
      <c r="BJ258" s="30">
        <f t="shared" ca="1" si="510"/>
        <v>706633.74695909093</v>
      </c>
      <c r="BK258" s="30">
        <f t="shared" ca="1" si="510"/>
        <v>712649.23316363653</v>
      </c>
      <c r="BL258" s="30">
        <f t="shared" ca="1" si="510"/>
        <v>715808.79942499998</v>
      </c>
      <c r="BM258" s="30">
        <f t="shared" ca="1" si="510"/>
        <v>717350.03091363632</v>
      </c>
      <c r="BN258" s="30">
        <f t="shared" ca="1" si="510"/>
        <v>718025.65588863636</v>
      </c>
      <c r="BO258" s="30">
        <f t="shared" ca="1" si="510"/>
        <v>718284.18427272711</v>
      </c>
      <c r="BP258" s="30">
        <f t="shared" ca="1" si="510"/>
        <v>718379.54447045457</v>
      </c>
      <c r="BQ258" s="30">
        <f t="shared" ca="1" si="510"/>
        <v>718410.19511136378</v>
      </c>
      <c r="BR258" s="30">
        <f t="shared" ca="1" si="510"/>
        <v>718417.58367954555</v>
      </c>
      <c r="BS258" s="30">
        <f t="shared" ca="1" si="510"/>
        <v>718419.15672954556</v>
      </c>
      <c r="BT258" s="30">
        <f t="shared" ca="1" si="510"/>
        <v>718419.37123636378</v>
      </c>
      <c r="BU258" s="30">
        <f t="shared" ca="1" si="510"/>
        <v>718419.37123636378</v>
      </c>
      <c r="BV258" s="30">
        <f t="shared" si="510"/>
        <v>0</v>
      </c>
      <c r="BW258" s="30">
        <f t="shared" si="510"/>
        <v>0</v>
      </c>
      <c r="BX258" s="30">
        <f t="shared" si="510"/>
        <v>0</v>
      </c>
      <c r="BY258" s="30">
        <f t="shared" si="510"/>
        <v>0</v>
      </c>
      <c r="BZ258" s="30">
        <f t="shared" si="510"/>
        <v>0</v>
      </c>
      <c r="CA258" s="30">
        <f t="shared" si="510"/>
        <v>0</v>
      </c>
      <c r="CB258" s="30">
        <f t="shared" si="510"/>
        <v>0</v>
      </c>
      <c r="CC258" s="30">
        <f t="shared" si="510"/>
        <v>0</v>
      </c>
      <c r="CD258" s="30">
        <f t="shared" si="510"/>
        <v>0</v>
      </c>
      <c r="CE258" s="30">
        <f t="shared" si="510"/>
        <v>0</v>
      </c>
      <c r="CF258" s="30">
        <f t="shared" si="510"/>
        <v>0</v>
      </c>
      <c r="CG258" s="30">
        <f t="shared" si="510"/>
        <v>0</v>
      </c>
      <c r="CH258" s="30">
        <f t="shared" si="510"/>
        <v>0</v>
      </c>
      <c r="CI258" s="30">
        <f t="shared" si="510"/>
        <v>0</v>
      </c>
      <c r="CJ258" s="30">
        <f t="shared" si="510"/>
        <v>0</v>
      </c>
      <c r="CK258" s="30">
        <f t="shared" si="510"/>
        <v>0</v>
      </c>
      <c r="CL258" s="30">
        <f t="shared" ref="CL258:CT258" si="511">CL221/(1+$S258)</f>
        <v>0</v>
      </c>
      <c r="CM258" s="30">
        <f t="shared" si="511"/>
        <v>0</v>
      </c>
      <c r="CN258" s="30">
        <f t="shared" si="511"/>
        <v>0</v>
      </c>
      <c r="CO258" s="30">
        <f t="shared" si="511"/>
        <v>0</v>
      </c>
      <c r="CP258" s="30">
        <f t="shared" si="511"/>
        <v>0</v>
      </c>
      <c r="CQ258" s="30">
        <f t="shared" si="511"/>
        <v>0</v>
      </c>
      <c r="CR258" s="30">
        <f t="shared" si="511"/>
        <v>0</v>
      </c>
      <c r="CS258" s="30">
        <f t="shared" si="511"/>
        <v>0</v>
      </c>
      <c r="CT258" s="30">
        <f t="shared" si="511"/>
        <v>0</v>
      </c>
    </row>
    <row r="259" spans="1:98" s="2" customFormat="1" ht="12" x14ac:dyDescent="0.25">
      <c r="A259" s="11">
        <f>ROW()</f>
        <v>259</v>
      </c>
      <c r="B259" s="96"/>
      <c r="C259" s="142"/>
      <c r="E259" s="23" t="str">
        <f>Lists!$N$9</f>
        <v>пустая строка</v>
      </c>
      <c r="P259" s="3"/>
      <c r="R259" s="23"/>
      <c r="S259" s="3"/>
      <c r="V259" s="74"/>
      <c r="W259" s="5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</row>
    <row r="260" spans="1:98" s="13" customFormat="1" x14ac:dyDescent="0.3">
      <c r="A260" s="12">
        <f>ROW()</f>
        <v>260</v>
      </c>
      <c r="B260" s="102"/>
      <c r="C260" s="142"/>
      <c r="E260" s="92"/>
      <c r="F260" s="13" t="s">
        <v>125</v>
      </c>
      <c r="M260" s="4" t="str">
        <f>Lists!$R$8</f>
        <v>руб.</v>
      </c>
      <c r="P260" s="10"/>
      <c r="R260" s="92"/>
      <c r="S260" s="10"/>
      <c r="V260" s="80">
        <f ca="1">IF(ABS(W260-(W253-W255))&lt;0.001,0,W260-(W253-W255))</f>
        <v>0</v>
      </c>
      <c r="W260" s="10">
        <f ca="1">SUM(INDIRECT(ADDRESS(ROW(),SUMIFS($1:$1,$5:$5,1))):INDIRECT(ADDRESS(ROW(),SUMIFS($1:$1,$5:$5,MAX($5:$5)))))</f>
        <v>287476575.18183732</v>
      </c>
      <c r="Z260" s="10">
        <f ca="1">Z253-Z255</f>
        <v>-16666.666666666668</v>
      </c>
      <c r="AA260" s="10">
        <f t="shared" ref="AA260:CL260" ca="1" si="512">AA253-AA255</f>
        <v>-108333.33333333334</v>
      </c>
      <c r="AB260" s="10">
        <f t="shared" ca="1" si="512"/>
        <v>-325000</v>
      </c>
      <c r="AC260" s="10">
        <f t="shared" ca="1" si="512"/>
        <v>-458333.33333333337</v>
      </c>
      <c r="AD260" s="10">
        <f t="shared" ca="1" si="512"/>
        <v>-583333.33333333337</v>
      </c>
      <c r="AE260" s="10">
        <f t="shared" ca="1" si="512"/>
        <v>-666666.66666666674</v>
      </c>
      <c r="AF260" s="10">
        <f t="shared" ca="1" si="512"/>
        <v>-666666.66666666674</v>
      </c>
      <c r="AG260" s="10">
        <f t="shared" ca="1" si="512"/>
        <v>-666666.66666666674</v>
      </c>
      <c r="AH260" s="10">
        <f t="shared" ca="1" si="512"/>
        <v>-663937.38363636378</v>
      </c>
      <c r="AI260" s="10">
        <f t="shared" ca="1" si="512"/>
        <v>-643672.99151515157</v>
      </c>
      <c r="AJ260" s="10">
        <f t="shared" ca="1" si="512"/>
        <v>-595811.12945454544</v>
      </c>
      <c r="AK260" s="10">
        <f t="shared" ca="1" si="512"/>
        <v>-539021.26901515154</v>
      </c>
      <c r="AL260" s="10">
        <f t="shared" ca="1" si="512"/>
        <v>-480836.85504545458</v>
      </c>
      <c r="AM260" s="10">
        <f t="shared" ca="1" si="512"/>
        <v>-424339.84863939392</v>
      </c>
      <c r="AN260" s="10">
        <f t="shared" ca="1" si="512"/>
        <v>-334732.54866515164</v>
      </c>
      <c r="AO260" s="10">
        <f t="shared" ca="1" si="512"/>
        <v>-138998.85973712115</v>
      </c>
      <c r="AP260" s="10">
        <f t="shared" ca="1" si="512"/>
        <v>189861.0686492424</v>
      </c>
      <c r="AQ260" s="10">
        <f t="shared" ca="1" si="512"/>
        <v>659480.70162681816</v>
      </c>
      <c r="AR260" s="10">
        <f t="shared" ca="1" si="512"/>
        <v>1250478.8891192421</v>
      </c>
      <c r="AS260" s="10">
        <f t="shared" ca="1" si="512"/>
        <v>1920252.1982887893</v>
      </c>
      <c r="AT260" s="10">
        <f t="shared" ca="1" si="512"/>
        <v>2636054.7826028038</v>
      </c>
      <c r="AU260" s="10">
        <f t="shared" ca="1" si="512"/>
        <v>3376055.8373227287</v>
      </c>
      <c r="AV260" s="10">
        <f t="shared" ca="1" si="512"/>
        <v>4128600.2019225005</v>
      </c>
      <c r="AW260" s="10">
        <f t="shared" ca="1" si="512"/>
        <v>4886728.488409698</v>
      </c>
      <c r="AX260" s="10">
        <f t="shared" ca="1" si="512"/>
        <v>5646623.9967700765</v>
      </c>
      <c r="AY260" s="10">
        <f t="shared" ca="1" si="512"/>
        <v>6407142.5817571981</v>
      </c>
      <c r="AZ260" s="10">
        <f t="shared" ca="1" si="512"/>
        <v>7167863.7866549278</v>
      </c>
      <c r="BA260" s="10">
        <f t="shared" ca="1" si="512"/>
        <v>7928613.9866344705</v>
      </c>
      <c r="BB260" s="10">
        <f t="shared" ca="1" si="512"/>
        <v>8689358.2278916687</v>
      </c>
      <c r="BC260" s="10">
        <f t="shared" ca="1" si="512"/>
        <v>9450098.9225962143</v>
      </c>
      <c r="BD260" s="10">
        <f t="shared" ca="1" si="512"/>
        <v>10210839.61730076</v>
      </c>
      <c r="BE260" s="10">
        <f t="shared" ca="1" si="512"/>
        <v>10964757.104429545</v>
      </c>
      <c r="BF260" s="10">
        <f t="shared" ca="1" si="512"/>
        <v>11668013.611255299</v>
      </c>
      <c r="BG260" s="10">
        <f t="shared" ca="1" si="512"/>
        <v>12251615.462929551</v>
      </c>
      <c r="BH260" s="10">
        <f t="shared" ca="1" si="512"/>
        <v>12693242.663505305</v>
      </c>
      <c r="BI260" s="10">
        <f t="shared" ca="1" si="512"/>
        <v>12989408.82915682</v>
      </c>
      <c r="BJ260" s="10">
        <f t="shared" ca="1" si="512"/>
        <v>13161390.497732585</v>
      </c>
      <c r="BK260" s="10">
        <f t="shared" ca="1" si="512"/>
        <v>13253064.386069706</v>
      </c>
      <c r="BL260" s="10">
        <f t="shared" ca="1" si="512"/>
        <v>13298251.1596625</v>
      </c>
      <c r="BM260" s="10">
        <f t="shared" ca="1" si="512"/>
        <v>13319071.847611364</v>
      </c>
      <c r="BN260" s="10">
        <f t="shared" ca="1" si="512"/>
        <v>13327279.775748864</v>
      </c>
      <c r="BO260" s="10">
        <f t="shared" ca="1" si="512"/>
        <v>13329889.800477274</v>
      </c>
      <c r="BP260" s="10">
        <f t="shared" ca="1" si="512"/>
        <v>13330733.568200383</v>
      </c>
      <c r="BQ260" s="10">
        <f t="shared" ca="1" si="512"/>
        <v>13330955.677917812</v>
      </c>
      <c r="BR260" s="10">
        <f t="shared" ca="1" si="512"/>
        <v>13330975.167724621</v>
      </c>
      <c r="BS260" s="10">
        <f t="shared" ca="1" si="512"/>
        <v>13330965.66244963</v>
      </c>
      <c r="BT260" s="10">
        <f t="shared" ca="1" si="512"/>
        <v>13330962.115896976</v>
      </c>
      <c r="BU260" s="10">
        <f t="shared" ca="1" si="512"/>
        <v>13330962.115896976</v>
      </c>
      <c r="BV260" s="10">
        <f t="shared" si="512"/>
        <v>0</v>
      </c>
      <c r="BW260" s="10">
        <f t="shared" si="512"/>
        <v>0</v>
      </c>
      <c r="BX260" s="10">
        <f t="shared" si="512"/>
        <v>0</v>
      </c>
      <c r="BY260" s="10">
        <f t="shared" si="512"/>
        <v>0</v>
      </c>
      <c r="BZ260" s="10">
        <f t="shared" si="512"/>
        <v>0</v>
      </c>
      <c r="CA260" s="10">
        <f t="shared" si="512"/>
        <v>0</v>
      </c>
      <c r="CB260" s="10">
        <f t="shared" si="512"/>
        <v>0</v>
      </c>
      <c r="CC260" s="10">
        <f t="shared" si="512"/>
        <v>0</v>
      </c>
      <c r="CD260" s="10">
        <f t="shared" si="512"/>
        <v>0</v>
      </c>
      <c r="CE260" s="10">
        <f t="shared" si="512"/>
        <v>0</v>
      </c>
      <c r="CF260" s="10">
        <f t="shared" si="512"/>
        <v>0</v>
      </c>
      <c r="CG260" s="10">
        <f t="shared" si="512"/>
        <v>0</v>
      </c>
      <c r="CH260" s="10">
        <f t="shared" si="512"/>
        <v>0</v>
      </c>
      <c r="CI260" s="10">
        <f t="shared" si="512"/>
        <v>0</v>
      </c>
      <c r="CJ260" s="10">
        <f t="shared" si="512"/>
        <v>0</v>
      </c>
      <c r="CK260" s="10">
        <f t="shared" si="512"/>
        <v>0</v>
      </c>
      <c r="CL260" s="10">
        <f t="shared" si="512"/>
        <v>0</v>
      </c>
      <c r="CM260" s="10">
        <f t="shared" ref="CM260:CT260" si="513">CM253-CM255</f>
        <v>0</v>
      </c>
      <c r="CN260" s="10">
        <f t="shared" si="513"/>
        <v>0</v>
      </c>
      <c r="CO260" s="10">
        <f t="shared" si="513"/>
        <v>0</v>
      </c>
      <c r="CP260" s="10">
        <f t="shared" si="513"/>
        <v>0</v>
      </c>
      <c r="CQ260" s="10">
        <f t="shared" si="513"/>
        <v>0</v>
      </c>
      <c r="CR260" s="10">
        <f t="shared" si="513"/>
        <v>0</v>
      </c>
      <c r="CS260" s="10">
        <f t="shared" si="513"/>
        <v>0</v>
      </c>
      <c r="CT260" s="10">
        <f t="shared" si="513"/>
        <v>0</v>
      </c>
    </row>
    <row r="261" spans="1:98" s="107" customFormat="1" ht="12" x14ac:dyDescent="0.25">
      <c r="A261" s="105">
        <f>ROW()</f>
        <v>261</v>
      </c>
      <c r="B261" s="106"/>
      <c r="C261" s="143"/>
      <c r="E261" s="108"/>
      <c r="F261" s="107" t="s">
        <v>126</v>
      </c>
      <c r="M261" s="107" t="s">
        <v>74</v>
      </c>
      <c r="P261" s="109"/>
      <c r="R261" s="108"/>
      <c r="S261" s="109"/>
      <c r="V261" s="110"/>
      <c r="W261" s="111">
        <f ca="1">IF(W$239=0,0,W260/W$239)</f>
        <v>0.38922480651237928</v>
      </c>
      <c r="X261" s="112"/>
      <c r="Y261" s="112"/>
      <c r="Z261" s="111">
        <f ca="1">IF(Z$239=0,0,Z260/Z$239)</f>
        <v>0</v>
      </c>
      <c r="AA261" s="111">
        <f t="shared" ref="AA261" ca="1" si="514">IF(AA$239=0,0,AA260/AA$239)</f>
        <v>0</v>
      </c>
      <c r="AB261" s="111">
        <f t="shared" ref="AB261" ca="1" si="515">IF(AB$239=0,0,AB260/AB$239)</f>
        <v>0</v>
      </c>
      <c r="AC261" s="111">
        <f t="shared" ref="AC261" ca="1" si="516">IF(AC$239=0,0,AC260/AC$239)</f>
        <v>0</v>
      </c>
      <c r="AD261" s="111">
        <f t="shared" ref="AD261" ca="1" si="517">IF(AD$239=0,0,AD260/AD$239)</f>
        <v>0</v>
      </c>
      <c r="AE261" s="111">
        <f t="shared" ref="AE261" ca="1" si="518">IF(AE$239=0,0,AE260/AE$239)</f>
        <v>0</v>
      </c>
      <c r="AF261" s="111">
        <f t="shared" ref="AF261" ca="1" si="519">IF(AF$239=0,0,AF260/AF$239)</f>
        <v>0</v>
      </c>
      <c r="AG261" s="111">
        <f t="shared" ref="AG261" ca="1" si="520">IF(AG$239=0,0,AG260/AG$239)</f>
        <v>0</v>
      </c>
      <c r="AH261" s="111">
        <f t="shared" ref="AH261" ca="1" si="521">IF(AH$239=0,0,AH260/AH$239)</f>
        <v>-126.62103244709901</v>
      </c>
      <c r="AI261" s="111">
        <f t="shared" ref="AI261" ca="1" si="522">IF(AI$239=0,0,AI260/AI$239)</f>
        <v>-14.164195777522751</v>
      </c>
      <c r="AJ261" s="111">
        <f t="shared" ref="AJ261" ca="1" si="523">IF(AJ$239=0,0,AJ260/AJ$239)</f>
        <v>-4.1269437206208632</v>
      </c>
      <c r="AK261" s="111">
        <f t="shared" ref="AK261" ca="1" si="524">IF(AK$239=0,0,AK260/AK$239)</f>
        <v>-2.0041850517279851</v>
      </c>
      <c r="AL261" s="111">
        <f t="shared" ref="AL261" ca="1" si="525">IF(AL$239=0,0,AL260/AL$239)</f>
        <v>-1.1957167131085482</v>
      </c>
      <c r="AM261" s="111">
        <f t="shared" ref="AM261" ca="1" si="526">IF(AM$239=0,0,AM260/AM$239)</f>
        <v>-0.79319295245622201</v>
      </c>
      <c r="AN261" s="111">
        <f t="shared" ref="AN261" ca="1" si="527">IF(AN$239=0,0,AN260/AN$239)</f>
        <v>-0.45712852623779898</v>
      </c>
      <c r="AO261" s="111">
        <f t="shared" ref="AO261" ca="1" si="528">IF(AO$239=0,0,AO260/AO$239)</f>
        <v>-0.12133952709838162</v>
      </c>
      <c r="AP261" s="111">
        <f t="shared" ref="AP261" ca="1" si="529">IF(AP$239=0,0,AP260/AP$239)</f>
        <v>0.10276227172771102</v>
      </c>
      <c r="AQ261" s="111">
        <f t="shared" ref="AQ261" ca="1" si="530">IF(AQ$239=0,0,AQ260/AQ$239)</f>
        <v>0.22988217960731411</v>
      </c>
      <c r="AR261" s="111">
        <f t="shared" ref="AR261" ca="1" si="531">IF(AR$239=0,0,AR260/AR$239)</f>
        <v>0.29907935833669791</v>
      </c>
      <c r="AS261" s="111">
        <f t="shared" ref="AS261" ca="1" si="532">IF(AS$239=0,0,AS260/AS$239)</f>
        <v>0.33700953249307369</v>
      </c>
      <c r="AT261" s="111">
        <f t="shared" ref="AT261" ca="1" si="533">IF(AT$239=0,0,AT260/AT$239)</f>
        <v>0.35894820782959924</v>
      </c>
      <c r="AU261" s="111">
        <f t="shared" ref="AU261" ca="1" si="534">IF(AU$239=0,0,AU260/AU$239)</f>
        <v>0.37250324632387077</v>
      </c>
      <c r="AV261" s="111">
        <f t="shared" ref="AV261" ca="1" si="535">IF(AV$239=0,0,AV260/AV$239)</f>
        <v>0.38150631858357387</v>
      </c>
      <c r="AW261" s="111">
        <f t="shared" ref="AW261" ca="1" si="536">IF(AW$239=0,0,AW260/AW$239)</f>
        <v>0.38784925102134254</v>
      </c>
      <c r="AX261" s="111">
        <f t="shared" ref="AX261" ca="1" si="537">IF(AX$239=0,0,AX260/AX$239)</f>
        <v>0.3925429091324773</v>
      </c>
      <c r="AY261" s="111">
        <f t="shared" ref="AY261" ca="1" si="538">IF(AY$239=0,0,AY260/AY$239)</f>
        <v>0.39616616317265552</v>
      </c>
      <c r="AZ261" s="111">
        <f t="shared" ref="AZ261" ca="1" si="539">IF(AZ$239=0,0,AZ260/AZ$239)</f>
        <v>0.39905557245866152</v>
      </c>
      <c r="BA261" s="111">
        <f t="shared" ref="BA261" ca="1" si="540">IF(BA$239=0,0,BA260/BA$239)</f>
        <v>0.40141754853954464</v>
      </c>
      <c r="BB261" s="111">
        <f t="shared" ref="BB261" ca="1" si="541">IF(BB$239=0,0,BB260/BB$239)</f>
        <v>0.40338565066221632</v>
      </c>
      <c r="BC261" s="111">
        <f t="shared" ref="BC261" ca="1" si="542">IF(BC$239=0,0,BC260/BC$239)</f>
        <v>0.40505151071112555</v>
      </c>
      <c r="BD261" s="111">
        <f t="shared" ref="BD261" ca="1" si="543">IF(BD$239=0,0,BD260/BD$239)</f>
        <v>0.4064800214830146</v>
      </c>
      <c r="BE261" s="111">
        <f t="shared" ref="BE261" ca="1" si="544">IF(BE$239=0,0,BE260/BE$239)</f>
        <v>0.40766356456925523</v>
      </c>
      <c r="BF261" s="111">
        <f t="shared" ref="BF261" ca="1" si="545">IF(BF$239=0,0,BF260/BF$239)</f>
        <v>0.40836494346039526</v>
      </c>
      <c r="BG261" s="111">
        <f t="shared" ref="BG261" ca="1" si="546">IF(BG$239=0,0,BG260/BG$239)</f>
        <v>0.40837181693504859</v>
      </c>
      <c r="BH261" s="111">
        <f t="shared" ref="BH261" ca="1" si="547">IF(BH$239=0,0,BH260/BH$239)</f>
        <v>0.40790282917232884</v>
      </c>
      <c r="BI261" s="111">
        <f t="shared" ref="BI261" ca="1" si="548">IF(BI$239=0,0,BI260/BI$239)</f>
        <v>0.40715947217774084</v>
      </c>
      <c r="BJ261" s="111">
        <f t="shared" ref="BJ261" ca="1" si="549">IF(BJ$239=0,0,BJ260/BJ$239)</f>
        <v>0.4063740404351851</v>
      </c>
      <c r="BK261" s="111">
        <f t="shared" ref="BK261" ca="1" si="550">IF(BK$239=0,0,BK260/BK$239)</f>
        <v>0.40575047999377195</v>
      </c>
      <c r="BL261" s="111">
        <f t="shared" ref="BL261" ca="1" si="551">IF(BL$239=0,0,BL260/BL$239)</f>
        <v>0.40533681885223027</v>
      </c>
      <c r="BM261" s="111">
        <f t="shared" ref="BM261" ca="1" si="552">IF(BM$239=0,0,BM260/BM$239)</f>
        <v>0.40509921056321441</v>
      </c>
      <c r="BN261" s="111">
        <f t="shared" ref="BN261" ca="1" si="553">IF(BN$239=0,0,BN260/BN$239)</f>
        <v>0.40496744218588859</v>
      </c>
      <c r="BO261" s="111">
        <f t="shared" ref="BO261" ca="1" si="554">IF(BO$239=0,0,BO260/BO$239)</f>
        <v>0.40490096489819549</v>
      </c>
      <c r="BP261" s="111">
        <f t="shared" ref="BP261" ca="1" si="555">IF(BP$239=0,0,BP260/BP$239)</f>
        <v>0.40487284333121454</v>
      </c>
      <c r="BQ261" s="111">
        <f t="shared" ref="BQ261" ca="1" si="556">IF(BQ$239=0,0,BQ260/BQ$239)</f>
        <v>0.40486231510933257</v>
      </c>
      <c r="BR261" s="111">
        <f t="shared" ref="BR261" ca="1" si="557">IF(BR$239=0,0,BR260/BR$239)</f>
        <v>0.40485874320250681</v>
      </c>
      <c r="BS261" s="111">
        <f t="shared" ref="BS261" ca="1" si="558">IF(BS$239=0,0,BS260/BS$239)</f>
        <v>0.40485756805168283</v>
      </c>
      <c r="BT261" s="111">
        <f t="shared" ref="BT261" ca="1" si="559">IF(BT$239=0,0,BT260/BT$239)</f>
        <v>0.4048573394609099</v>
      </c>
      <c r="BU261" s="111">
        <f t="shared" ref="BU261" ca="1" si="560">IF(BU$239=0,0,BU260/BU$239)</f>
        <v>0.4048573394609099</v>
      </c>
      <c r="BV261" s="111">
        <f t="shared" ref="BV261" si="561">IF(BV$239=0,0,BV260/BV$239)</f>
        <v>0</v>
      </c>
      <c r="BW261" s="111">
        <f t="shared" ref="BW261" si="562">IF(BW$239=0,0,BW260/BW$239)</f>
        <v>0</v>
      </c>
      <c r="BX261" s="111">
        <f t="shared" ref="BX261" si="563">IF(BX$239=0,0,BX260/BX$239)</f>
        <v>0</v>
      </c>
      <c r="BY261" s="111">
        <f t="shared" ref="BY261" si="564">IF(BY$239=0,0,BY260/BY$239)</f>
        <v>0</v>
      </c>
      <c r="BZ261" s="111">
        <f t="shared" ref="BZ261" si="565">IF(BZ$239=0,0,BZ260/BZ$239)</f>
        <v>0</v>
      </c>
      <c r="CA261" s="111">
        <f t="shared" ref="CA261" si="566">IF(CA$239=0,0,CA260/CA$239)</f>
        <v>0</v>
      </c>
      <c r="CB261" s="111">
        <f t="shared" ref="CB261" si="567">IF(CB$239=0,0,CB260/CB$239)</f>
        <v>0</v>
      </c>
      <c r="CC261" s="111">
        <f t="shared" ref="CC261" si="568">IF(CC$239=0,0,CC260/CC$239)</f>
        <v>0</v>
      </c>
      <c r="CD261" s="111">
        <f t="shared" ref="CD261" si="569">IF(CD$239=0,0,CD260/CD$239)</f>
        <v>0</v>
      </c>
      <c r="CE261" s="111">
        <f t="shared" ref="CE261" si="570">IF(CE$239=0,0,CE260/CE$239)</f>
        <v>0</v>
      </c>
      <c r="CF261" s="111">
        <f t="shared" ref="CF261" si="571">IF(CF$239=0,0,CF260/CF$239)</f>
        <v>0</v>
      </c>
      <c r="CG261" s="111">
        <f t="shared" ref="CG261" si="572">IF(CG$239=0,0,CG260/CG$239)</f>
        <v>0</v>
      </c>
      <c r="CH261" s="111">
        <f t="shared" ref="CH261" si="573">IF(CH$239=0,0,CH260/CH$239)</f>
        <v>0</v>
      </c>
      <c r="CI261" s="111">
        <f t="shared" ref="CI261" si="574">IF(CI$239=0,0,CI260/CI$239)</f>
        <v>0</v>
      </c>
      <c r="CJ261" s="111">
        <f t="shared" ref="CJ261" si="575">IF(CJ$239=0,0,CJ260/CJ$239)</f>
        <v>0</v>
      </c>
      <c r="CK261" s="111">
        <f t="shared" ref="CK261" si="576">IF(CK$239=0,0,CK260/CK$239)</f>
        <v>0</v>
      </c>
      <c r="CL261" s="111">
        <f t="shared" ref="CL261" si="577">IF(CL$239=0,0,CL260/CL$239)</f>
        <v>0</v>
      </c>
      <c r="CM261" s="111">
        <f t="shared" ref="CM261" si="578">IF(CM$239=0,0,CM260/CM$239)</f>
        <v>0</v>
      </c>
      <c r="CN261" s="111">
        <f t="shared" ref="CN261" si="579">IF(CN$239=0,0,CN260/CN$239)</f>
        <v>0</v>
      </c>
      <c r="CO261" s="111">
        <f t="shared" ref="CO261" si="580">IF(CO$239=0,0,CO260/CO$239)</f>
        <v>0</v>
      </c>
      <c r="CP261" s="111">
        <f t="shared" ref="CP261" si="581">IF(CP$239=0,0,CP260/CP$239)</f>
        <v>0</v>
      </c>
      <c r="CQ261" s="111">
        <f t="shared" ref="CQ261" si="582">IF(CQ$239=0,0,CQ260/CQ$239)</f>
        <v>0</v>
      </c>
      <c r="CR261" s="111">
        <f t="shared" ref="CR261" si="583">IF(CR$239=0,0,CR260/CR$239)</f>
        <v>0</v>
      </c>
      <c r="CS261" s="111">
        <f t="shared" ref="CS261" si="584">IF(CS$239=0,0,CS260/CS$239)</f>
        <v>0</v>
      </c>
      <c r="CT261" s="111">
        <f t="shared" ref="CT261" si="585">IF(CT$239=0,0,CT260/CT$239)</f>
        <v>0</v>
      </c>
    </row>
    <row r="262" spans="1:98" s="13" customFormat="1" x14ac:dyDescent="0.3">
      <c r="A262" s="12">
        <f>ROW()</f>
        <v>262</v>
      </c>
      <c r="B262" s="102"/>
      <c r="C262" s="142"/>
      <c r="E262" s="92"/>
      <c r="F262" s="13" t="s">
        <v>127</v>
      </c>
      <c r="M262" s="4" t="str">
        <f>Lists!$R$8</f>
        <v>руб.</v>
      </c>
      <c r="P262" s="10"/>
      <c r="R262" s="92"/>
      <c r="S262" s="10"/>
      <c r="V262" s="80">
        <f ca="1">IF(ABS(W262-SUM(W263:W268))&lt;0.001,0,W262-SUM(W263:W268))</f>
        <v>0</v>
      </c>
      <c r="W262" s="10">
        <f ca="1">SUM(INDIRECT(ADDRESS(ROW(),SUMIFS($1:$1,$5:$5,1))):INDIRECT(ADDRESS(ROW(),SUMIFS($1:$1,$5:$5,MAX($5:$5)))))</f>
        <v>156581818.18181834</v>
      </c>
      <c r="Z262" s="10">
        <f>IF(Z$5="",0,SUM(Z263:Z268))</f>
        <v>3262121.2121212119</v>
      </c>
      <c r="AA262" s="10">
        <f t="shared" ref="AA262:BE262" si="586">IF(AA$5="",0,SUM(AA263:AA268))</f>
        <v>3262121.2121212119</v>
      </c>
      <c r="AB262" s="10">
        <f t="shared" si="586"/>
        <v>3262121.2121212119</v>
      </c>
      <c r="AC262" s="10">
        <f t="shared" si="586"/>
        <v>3262121.2121212119</v>
      </c>
      <c r="AD262" s="10">
        <f t="shared" si="586"/>
        <v>3262121.2121212119</v>
      </c>
      <c r="AE262" s="10">
        <f t="shared" si="586"/>
        <v>3262121.2121212119</v>
      </c>
      <c r="AF262" s="10">
        <f t="shared" si="586"/>
        <v>3262121.2121212119</v>
      </c>
      <c r="AG262" s="10">
        <f t="shared" si="586"/>
        <v>3262121.2121212119</v>
      </c>
      <c r="AH262" s="10">
        <f t="shared" si="586"/>
        <v>3262121.2121212119</v>
      </c>
      <c r="AI262" s="10">
        <f t="shared" si="586"/>
        <v>3262121.2121212119</v>
      </c>
      <c r="AJ262" s="10">
        <f t="shared" si="586"/>
        <v>3262121.2121212119</v>
      </c>
      <c r="AK262" s="10">
        <f t="shared" si="586"/>
        <v>3262121.2121212119</v>
      </c>
      <c r="AL262" s="10">
        <f t="shared" si="586"/>
        <v>3262121.2121212119</v>
      </c>
      <c r="AM262" s="10">
        <f t="shared" si="586"/>
        <v>3262121.2121212119</v>
      </c>
      <c r="AN262" s="10">
        <f t="shared" si="586"/>
        <v>3262121.2121212119</v>
      </c>
      <c r="AO262" s="10">
        <f t="shared" si="586"/>
        <v>3262121.2121212119</v>
      </c>
      <c r="AP262" s="10">
        <f t="shared" si="586"/>
        <v>3262121.2121212119</v>
      </c>
      <c r="AQ262" s="10">
        <f t="shared" si="586"/>
        <v>3262121.2121212119</v>
      </c>
      <c r="AR262" s="10">
        <f t="shared" si="586"/>
        <v>3262121.2121212119</v>
      </c>
      <c r="AS262" s="10">
        <f t="shared" si="586"/>
        <v>3262121.2121212119</v>
      </c>
      <c r="AT262" s="10">
        <f t="shared" si="586"/>
        <v>3262121.2121212119</v>
      </c>
      <c r="AU262" s="10">
        <f t="shared" si="586"/>
        <v>3262121.2121212119</v>
      </c>
      <c r="AV262" s="10">
        <f t="shared" si="586"/>
        <v>3262121.2121212119</v>
      </c>
      <c r="AW262" s="10">
        <f t="shared" si="586"/>
        <v>3262121.2121212119</v>
      </c>
      <c r="AX262" s="10">
        <f t="shared" si="586"/>
        <v>3262121.2121212119</v>
      </c>
      <c r="AY262" s="10">
        <f t="shared" si="586"/>
        <v>3262121.2121212119</v>
      </c>
      <c r="AZ262" s="10">
        <f t="shared" si="586"/>
        <v>3262121.2121212119</v>
      </c>
      <c r="BA262" s="10">
        <f t="shared" si="586"/>
        <v>3262121.2121212119</v>
      </c>
      <c r="BB262" s="10">
        <f t="shared" si="586"/>
        <v>3262121.2121212119</v>
      </c>
      <c r="BC262" s="10">
        <f t="shared" si="586"/>
        <v>3262121.2121212119</v>
      </c>
      <c r="BD262" s="10">
        <f t="shared" si="586"/>
        <v>3262121.2121212119</v>
      </c>
      <c r="BE262" s="10">
        <f t="shared" si="586"/>
        <v>3262121.2121212119</v>
      </c>
      <c r="BF262" s="10">
        <f t="shared" ref="BF262:CK262" si="587">IF(BF$5="",0,SUM(BF263:BF268))</f>
        <v>3262121.2121212119</v>
      </c>
      <c r="BG262" s="10">
        <f t="shared" si="587"/>
        <v>3262121.2121212119</v>
      </c>
      <c r="BH262" s="10">
        <f t="shared" si="587"/>
        <v>3262121.2121212119</v>
      </c>
      <c r="BI262" s="10">
        <f t="shared" si="587"/>
        <v>3262121.2121212119</v>
      </c>
      <c r="BJ262" s="10">
        <f t="shared" si="587"/>
        <v>3262121.2121212119</v>
      </c>
      <c r="BK262" s="10">
        <f t="shared" si="587"/>
        <v>3262121.2121212119</v>
      </c>
      <c r="BL262" s="10">
        <f t="shared" si="587"/>
        <v>3262121.2121212119</v>
      </c>
      <c r="BM262" s="10">
        <f t="shared" si="587"/>
        <v>3262121.2121212119</v>
      </c>
      <c r="BN262" s="10">
        <f t="shared" si="587"/>
        <v>3262121.2121212119</v>
      </c>
      <c r="BO262" s="10">
        <f t="shared" si="587"/>
        <v>3262121.2121212119</v>
      </c>
      <c r="BP262" s="10">
        <f t="shared" si="587"/>
        <v>3262121.2121212119</v>
      </c>
      <c r="BQ262" s="10">
        <f t="shared" si="587"/>
        <v>3262121.2121212119</v>
      </c>
      <c r="BR262" s="10">
        <f t="shared" si="587"/>
        <v>3262121.2121212119</v>
      </c>
      <c r="BS262" s="10">
        <f t="shared" si="587"/>
        <v>3262121.2121212119</v>
      </c>
      <c r="BT262" s="10">
        <f t="shared" si="587"/>
        <v>3262121.2121212119</v>
      </c>
      <c r="BU262" s="10">
        <f t="shared" si="587"/>
        <v>3262121.2121212119</v>
      </c>
      <c r="BV262" s="10">
        <f t="shared" si="587"/>
        <v>0</v>
      </c>
      <c r="BW262" s="10">
        <f t="shared" si="587"/>
        <v>0</v>
      </c>
      <c r="BX262" s="10">
        <f t="shared" si="587"/>
        <v>0</v>
      </c>
      <c r="BY262" s="10">
        <f t="shared" si="587"/>
        <v>0</v>
      </c>
      <c r="BZ262" s="10">
        <f t="shared" si="587"/>
        <v>0</v>
      </c>
      <c r="CA262" s="10">
        <f t="shared" si="587"/>
        <v>0</v>
      </c>
      <c r="CB262" s="10">
        <f t="shared" si="587"/>
        <v>0</v>
      </c>
      <c r="CC262" s="10">
        <f t="shared" si="587"/>
        <v>0</v>
      </c>
      <c r="CD262" s="10">
        <f t="shared" si="587"/>
        <v>0</v>
      </c>
      <c r="CE262" s="10">
        <f t="shared" si="587"/>
        <v>0</v>
      </c>
      <c r="CF262" s="10">
        <f t="shared" si="587"/>
        <v>0</v>
      </c>
      <c r="CG262" s="10">
        <f t="shared" si="587"/>
        <v>0</v>
      </c>
      <c r="CH262" s="10">
        <f t="shared" si="587"/>
        <v>0</v>
      </c>
      <c r="CI262" s="10">
        <f t="shared" si="587"/>
        <v>0</v>
      </c>
      <c r="CJ262" s="10">
        <f t="shared" si="587"/>
        <v>0</v>
      </c>
      <c r="CK262" s="10">
        <f t="shared" si="587"/>
        <v>0</v>
      </c>
      <c r="CL262" s="10">
        <f t="shared" ref="CL262:CT262" si="588">IF(CL$5="",0,SUM(CL263:CL268))</f>
        <v>0</v>
      </c>
      <c r="CM262" s="10">
        <f t="shared" si="588"/>
        <v>0</v>
      </c>
      <c r="CN262" s="10">
        <f t="shared" si="588"/>
        <v>0</v>
      </c>
      <c r="CO262" s="10">
        <f t="shared" si="588"/>
        <v>0</v>
      </c>
      <c r="CP262" s="10">
        <f t="shared" si="588"/>
        <v>0</v>
      </c>
      <c r="CQ262" s="10">
        <f t="shared" si="588"/>
        <v>0</v>
      </c>
      <c r="CR262" s="10">
        <f t="shared" si="588"/>
        <v>0</v>
      </c>
      <c r="CS262" s="10">
        <f t="shared" si="588"/>
        <v>0</v>
      </c>
      <c r="CT262" s="10">
        <f t="shared" si="588"/>
        <v>0</v>
      </c>
    </row>
    <row r="263" spans="1:98" s="27" customFormat="1" ht="12" x14ac:dyDescent="0.25">
      <c r="A263" s="26">
        <f>ROW()</f>
        <v>263</v>
      </c>
      <c r="B263" s="95"/>
      <c r="C263" s="142" t="str">
        <f>Lists!$N$13</f>
        <v>ндс(-)</v>
      </c>
      <c r="E263" s="24"/>
      <c r="F263" s="66" t="str">
        <f>$F$255</f>
        <v>Переменные расходы</v>
      </c>
      <c r="G263" s="27" t="s">
        <v>128</v>
      </c>
      <c r="M263" s="27" t="str">
        <f>Lists!$R$8</f>
        <v>руб.</v>
      </c>
      <c r="P263" s="30"/>
      <c r="R263" s="44" t="s">
        <v>24</v>
      </c>
      <c r="S263" s="136">
        <v>0</v>
      </c>
      <c r="V263" s="85"/>
      <c r="W263" s="29">
        <f ca="1">SUM(INDIRECT(ADDRESS(ROW(),SUMIFS($1:$1,$5:$5,1))):INDIRECT(ADDRESS(ROW(),SUMIFS($1:$1,$5:$5,MAX($5:$5)))))</f>
        <v>96000000</v>
      </c>
      <c r="Z263" s="30">
        <f t="shared" ref="Z263:BE263" si="589">Z226/(1+$S263)</f>
        <v>2000000</v>
      </c>
      <c r="AA263" s="30">
        <f t="shared" si="589"/>
        <v>2000000</v>
      </c>
      <c r="AB263" s="30">
        <f t="shared" si="589"/>
        <v>2000000</v>
      </c>
      <c r="AC263" s="30">
        <f t="shared" si="589"/>
        <v>2000000</v>
      </c>
      <c r="AD263" s="30">
        <f t="shared" si="589"/>
        <v>2000000</v>
      </c>
      <c r="AE263" s="30">
        <f t="shared" si="589"/>
        <v>2000000</v>
      </c>
      <c r="AF263" s="30">
        <f t="shared" si="589"/>
        <v>2000000</v>
      </c>
      <c r="AG263" s="30">
        <f t="shared" si="589"/>
        <v>2000000</v>
      </c>
      <c r="AH263" s="30">
        <f t="shared" si="589"/>
        <v>2000000</v>
      </c>
      <c r="AI263" s="30">
        <f t="shared" si="589"/>
        <v>2000000</v>
      </c>
      <c r="AJ263" s="30">
        <f t="shared" si="589"/>
        <v>2000000</v>
      </c>
      <c r="AK263" s="30">
        <f t="shared" si="589"/>
        <v>2000000</v>
      </c>
      <c r="AL263" s="30">
        <f t="shared" si="589"/>
        <v>2000000</v>
      </c>
      <c r="AM263" s="30">
        <f t="shared" si="589"/>
        <v>2000000</v>
      </c>
      <c r="AN263" s="30">
        <f t="shared" si="589"/>
        <v>2000000</v>
      </c>
      <c r="AO263" s="30">
        <f t="shared" si="589"/>
        <v>2000000</v>
      </c>
      <c r="AP263" s="30">
        <f t="shared" si="589"/>
        <v>2000000</v>
      </c>
      <c r="AQ263" s="30">
        <f t="shared" si="589"/>
        <v>2000000</v>
      </c>
      <c r="AR263" s="30">
        <f t="shared" si="589"/>
        <v>2000000</v>
      </c>
      <c r="AS263" s="30">
        <f t="shared" si="589"/>
        <v>2000000</v>
      </c>
      <c r="AT263" s="30">
        <f t="shared" si="589"/>
        <v>2000000</v>
      </c>
      <c r="AU263" s="30">
        <f t="shared" si="589"/>
        <v>2000000</v>
      </c>
      <c r="AV263" s="30">
        <f t="shared" si="589"/>
        <v>2000000</v>
      </c>
      <c r="AW263" s="30">
        <f t="shared" si="589"/>
        <v>2000000</v>
      </c>
      <c r="AX263" s="30">
        <f t="shared" si="589"/>
        <v>2000000</v>
      </c>
      <c r="AY263" s="30">
        <f t="shared" si="589"/>
        <v>2000000</v>
      </c>
      <c r="AZ263" s="30">
        <f t="shared" si="589"/>
        <v>2000000</v>
      </c>
      <c r="BA263" s="30">
        <f t="shared" si="589"/>
        <v>2000000</v>
      </c>
      <c r="BB263" s="30">
        <f t="shared" si="589"/>
        <v>2000000</v>
      </c>
      <c r="BC263" s="30">
        <f t="shared" si="589"/>
        <v>2000000</v>
      </c>
      <c r="BD263" s="30">
        <f t="shared" si="589"/>
        <v>2000000</v>
      </c>
      <c r="BE263" s="30">
        <f t="shared" si="589"/>
        <v>2000000</v>
      </c>
      <c r="BF263" s="30">
        <f t="shared" ref="BF263:CK263" si="590">BF226/(1+$S263)</f>
        <v>2000000</v>
      </c>
      <c r="BG263" s="30">
        <f t="shared" si="590"/>
        <v>2000000</v>
      </c>
      <c r="BH263" s="30">
        <f t="shared" si="590"/>
        <v>2000000</v>
      </c>
      <c r="BI263" s="30">
        <f t="shared" si="590"/>
        <v>2000000</v>
      </c>
      <c r="BJ263" s="30">
        <f t="shared" si="590"/>
        <v>2000000</v>
      </c>
      <c r="BK263" s="30">
        <f t="shared" si="590"/>
        <v>2000000</v>
      </c>
      <c r="BL263" s="30">
        <f t="shared" si="590"/>
        <v>2000000</v>
      </c>
      <c r="BM263" s="30">
        <f t="shared" si="590"/>
        <v>2000000</v>
      </c>
      <c r="BN263" s="30">
        <f t="shared" si="590"/>
        <v>2000000</v>
      </c>
      <c r="BO263" s="30">
        <f t="shared" si="590"/>
        <v>2000000</v>
      </c>
      <c r="BP263" s="30">
        <f t="shared" si="590"/>
        <v>2000000</v>
      </c>
      <c r="BQ263" s="30">
        <f t="shared" si="590"/>
        <v>2000000</v>
      </c>
      <c r="BR263" s="30">
        <f t="shared" si="590"/>
        <v>2000000</v>
      </c>
      <c r="BS263" s="30">
        <f t="shared" si="590"/>
        <v>2000000</v>
      </c>
      <c r="BT263" s="30">
        <f t="shared" si="590"/>
        <v>2000000</v>
      </c>
      <c r="BU263" s="30">
        <f t="shared" si="590"/>
        <v>2000000</v>
      </c>
      <c r="BV263" s="30">
        <f t="shared" si="590"/>
        <v>0</v>
      </c>
      <c r="BW263" s="30">
        <f t="shared" si="590"/>
        <v>0</v>
      </c>
      <c r="BX263" s="30">
        <f t="shared" si="590"/>
        <v>0</v>
      </c>
      <c r="BY263" s="30">
        <f t="shared" si="590"/>
        <v>0</v>
      </c>
      <c r="BZ263" s="30">
        <f t="shared" si="590"/>
        <v>0</v>
      </c>
      <c r="CA263" s="30">
        <f t="shared" si="590"/>
        <v>0</v>
      </c>
      <c r="CB263" s="30">
        <f t="shared" si="590"/>
        <v>0</v>
      </c>
      <c r="CC263" s="30">
        <f t="shared" si="590"/>
        <v>0</v>
      </c>
      <c r="CD263" s="30">
        <f t="shared" si="590"/>
        <v>0</v>
      </c>
      <c r="CE263" s="30">
        <f t="shared" si="590"/>
        <v>0</v>
      </c>
      <c r="CF263" s="30">
        <f t="shared" si="590"/>
        <v>0</v>
      </c>
      <c r="CG263" s="30">
        <f t="shared" si="590"/>
        <v>0</v>
      </c>
      <c r="CH263" s="30">
        <f t="shared" si="590"/>
        <v>0</v>
      </c>
      <c r="CI263" s="30">
        <f t="shared" si="590"/>
        <v>0</v>
      </c>
      <c r="CJ263" s="30">
        <f t="shared" si="590"/>
        <v>0</v>
      </c>
      <c r="CK263" s="30">
        <f t="shared" si="590"/>
        <v>0</v>
      </c>
      <c r="CL263" s="30">
        <f t="shared" ref="CL263:CT263" si="591">CL226/(1+$S263)</f>
        <v>0</v>
      </c>
      <c r="CM263" s="30">
        <f t="shared" si="591"/>
        <v>0</v>
      </c>
      <c r="CN263" s="30">
        <f t="shared" si="591"/>
        <v>0</v>
      </c>
      <c r="CO263" s="30">
        <f t="shared" si="591"/>
        <v>0</v>
      </c>
      <c r="CP263" s="30">
        <f t="shared" si="591"/>
        <v>0</v>
      </c>
      <c r="CQ263" s="30">
        <f t="shared" si="591"/>
        <v>0</v>
      </c>
      <c r="CR263" s="30">
        <f t="shared" si="591"/>
        <v>0</v>
      </c>
      <c r="CS263" s="30">
        <f t="shared" si="591"/>
        <v>0</v>
      </c>
      <c r="CT263" s="30">
        <f t="shared" si="591"/>
        <v>0</v>
      </c>
    </row>
    <row r="264" spans="1:98" s="27" customFormat="1" ht="12" x14ac:dyDescent="0.25">
      <c r="A264" s="26">
        <f>ROW()</f>
        <v>264</v>
      </c>
      <c r="B264" s="95"/>
      <c r="C264" s="142" t="str">
        <f>Lists!$N$13</f>
        <v>ндс(-)</v>
      </c>
      <c r="E264" s="24"/>
      <c r="F264" s="66" t="str">
        <f>$F$255</f>
        <v>Переменные расходы</v>
      </c>
      <c r="G264" s="27" t="s">
        <v>46</v>
      </c>
      <c r="H264" s="67"/>
      <c r="I264" s="67"/>
      <c r="J264" s="67"/>
      <c r="K264" s="67"/>
      <c r="L264" s="67"/>
      <c r="M264" s="27" t="str">
        <f>Lists!$R$8</f>
        <v>руб.</v>
      </c>
      <c r="P264" s="30"/>
      <c r="Q264" s="124"/>
      <c r="R264" s="44" t="s">
        <v>24</v>
      </c>
      <c r="S264" s="136">
        <v>0</v>
      </c>
      <c r="T264" s="124"/>
      <c r="U264" s="124"/>
      <c r="V264" s="85"/>
      <c r="W264" s="29">
        <f ca="1">SUM(INDIRECT(ADDRESS(ROW(),SUMIFS($1:$1,$5:$5,1))):INDIRECT(ADDRESS(ROW(),SUMIFS($1:$1,$5:$5,MAX($5:$5)))))</f>
        <v>28800000</v>
      </c>
      <c r="Z264" s="30">
        <f t="shared" ref="Z264:BE264" si="592">Z227/(1+$S264)</f>
        <v>600000</v>
      </c>
      <c r="AA264" s="30">
        <f t="shared" si="592"/>
        <v>600000</v>
      </c>
      <c r="AB264" s="30">
        <f t="shared" si="592"/>
        <v>600000</v>
      </c>
      <c r="AC264" s="30">
        <f t="shared" si="592"/>
        <v>600000</v>
      </c>
      <c r="AD264" s="30">
        <f t="shared" si="592"/>
        <v>600000</v>
      </c>
      <c r="AE264" s="30">
        <f t="shared" si="592"/>
        <v>600000</v>
      </c>
      <c r="AF264" s="30">
        <f t="shared" si="592"/>
        <v>600000</v>
      </c>
      <c r="AG264" s="30">
        <f t="shared" si="592"/>
        <v>600000</v>
      </c>
      <c r="AH264" s="30">
        <f t="shared" si="592"/>
        <v>600000</v>
      </c>
      <c r="AI264" s="30">
        <f t="shared" si="592"/>
        <v>600000</v>
      </c>
      <c r="AJ264" s="30">
        <f t="shared" si="592"/>
        <v>600000</v>
      </c>
      <c r="AK264" s="30">
        <f t="shared" si="592"/>
        <v>600000</v>
      </c>
      <c r="AL264" s="30">
        <f t="shared" si="592"/>
        <v>600000</v>
      </c>
      <c r="AM264" s="30">
        <f t="shared" si="592"/>
        <v>600000</v>
      </c>
      <c r="AN264" s="30">
        <f t="shared" si="592"/>
        <v>600000</v>
      </c>
      <c r="AO264" s="30">
        <f t="shared" si="592"/>
        <v>600000</v>
      </c>
      <c r="AP264" s="30">
        <f t="shared" si="592"/>
        <v>600000</v>
      </c>
      <c r="AQ264" s="30">
        <f t="shared" si="592"/>
        <v>600000</v>
      </c>
      <c r="AR264" s="30">
        <f t="shared" si="592"/>
        <v>600000</v>
      </c>
      <c r="AS264" s="30">
        <f t="shared" si="592"/>
        <v>600000</v>
      </c>
      <c r="AT264" s="30">
        <f t="shared" si="592"/>
        <v>600000</v>
      </c>
      <c r="AU264" s="30">
        <f t="shared" si="592"/>
        <v>600000</v>
      </c>
      <c r="AV264" s="30">
        <f t="shared" si="592"/>
        <v>600000</v>
      </c>
      <c r="AW264" s="30">
        <f t="shared" si="592"/>
        <v>600000</v>
      </c>
      <c r="AX264" s="30">
        <f t="shared" si="592"/>
        <v>600000</v>
      </c>
      <c r="AY264" s="30">
        <f t="shared" si="592"/>
        <v>600000</v>
      </c>
      <c r="AZ264" s="30">
        <f t="shared" si="592"/>
        <v>600000</v>
      </c>
      <c r="BA264" s="30">
        <f t="shared" si="592"/>
        <v>600000</v>
      </c>
      <c r="BB264" s="30">
        <f t="shared" si="592"/>
        <v>600000</v>
      </c>
      <c r="BC264" s="30">
        <f t="shared" si="592"/>
        <v>600000</v>
      </c>
      <c r="BD264" s="30">
        <f t="shared" si="592"/>
        <v>600000</v>
      </c>
      <c r="BE264" s="30">
        <f t="shared" si="592"/>
        <v>600000</v>
      </c>
      <c r="BF264" s="30">
        <f t="shared" ref="BF264:CK264" si="593">BF227/(1+$S264)</f>
        <v>600000</v>
      </c>
      <c r="BG264" s="30">
        <f t="shared" si="593"/>
        <v>600000</v>
      </c>
      <c r="BH264" s="30">
        <f t="shared" si="593"/>
        <v>600000</v>
      </c>
      <c r="BI264" s="30">
        <f t="shared" si="593"/>
        <v>600000</v>
      </c>
      <c r="BJ264" s="30">
        <f t="shared" si="593"/>
        <v>600000</v>
      </c>
      <c r="BK264" s="30">
        <f t="shared" si="593"/>
        <v>600000</v>
      </c>
      <c r="BL264" s="30">
        <f t="shared" si="593"/>
        <v>600000</v>
      </c>
      <c r="BM264" s="30">
        <f t="shared" si="593"/>
        <v>600000</v>
      </c>
      <c r="BN264" s="30">
        <f t="shared" si="593"/>
        <v>600000</v>
      </c>
      <c r="BO264" s="30">
        <f t="shared" si="593"/>
        <v>600000</v>
      </c>
      <c r="BP264" s="30">
        <f t="shared" si="593"/>
        <v>600000</v>
      </c>
      <c r="BQ264" s="30">
        <f t="shared" si="593"/>
        <v>600000</v>
      </c>
      <c r="BR264" s="30">
        <f t="shared" si="593"/>
        <v>600000</v>
      </c>
      <c r="BS264" s="30">
        <f t="shared" si="593"/>
        <v>600000</v>
      </c>
      <c r="BT264" s="30">
        <f t="shared" si="593"/>
        <v>600000</v>
      </c>
      <c r="BU264" s="30">
        <f t="shared" si="593"/>
        <v>600000</v>
      </c>
      <c r="BV264" s="30">
        <f t="shared" si="593"/>
        <v>0</v>
      </c>
      <c r="BW264" s="30">
        <f t="shared" si="593"/>
        <v>0</v>
      </c>
      <c r="BX264" s="30">
        <f t="shared" si="593"/>
        <v>0</v>
      </c>
      <c r="BY264" s="30">
        <f t="shared" si="593"/>
        <v>0</v>
      </c>
      <c r="BZ264" s="30">
        <f t="shared" si="593"/>
        <v>0</v>
      </c>
      <c r="CA264" s="30">
        <f t="shared" si="593"/>
        <v>0</v>
      </c>
      <c r="CB264" s="30">
        <f t="shared" si="593"/>
        <v>0</v>
      </c>
      <c r="CC264" s="30">
        <f t="shared" si="593"/>
        <v>0</v>
      </c>
      <c r="CD264" s="30">
        <f t="shared" si="593"/>
        <v>0</v>
      </c>
      <c r="CE264" s="30">
        <f t="shared" si="593"/>
        <v>0</v>
      </c>
      <c r="CF264" s="30">
        <f t="shared" si="593"/>
        <v>0</v>
      </c>
      <c r="CG264" s="30">
        <f t="shared" si="593"/>
        <v>0</v>
      </c>
      <c r="CH264" s="30">
        <f t="shared" si="593"/>
        <v>0</v>
      </c>
      <c r="CI264" s="30">
        <f t="shared" si="593"/>
        <v>0</v>
      </c>
      <c r="CJ264" s="30">
        <f t="shared" si="593"/>
        <v>0</v>
      </c>
      <c r="CK264" s="30">
        <f t="shared" si="593"/>
        <v>0</v>
      </c>
      <c r="CL264" s="30">
        <f t="shared" ref="CL264:CT264" si="594">CL227/(1+$S264)</f>
        <v>0</v>
      </c>
      <c r="CM264" s="30">
        <f t="shared" si="594"/>
        <v>0</v>
      </c>
      <c r="CN264" s="30">
        <f t="shared" si="594"/>
        <v>0</v>
      </c>
      <c r="CO264" s="30">
        <f t="shared" si="594"/>
        <v>0</v>
      </c>
      <c r="CP264" s="30">
        <f t="shared" si="594"/>
        <v>0</v>
      </c>
      <c r="CQ264" s="30">
        <f t="shared" si="594"/>
        <v>0</v>
      </c>
      <c r="CR264" s="30">
        <f t="shared" si="594"/>
        <v>0</v>
      </c>
      <c r="CS264" s="30">
        <f t="shared" si="594"/>
        <v>0</v>
      </c>
      <c r="CT264" s="30">
        <f t="shared" si="594"/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>$F$255</f>
        <v>Переменные расходы</v>
      </c>
      <c r="G265" s="27" t="s">
        <v>129</v>
      </c>
      <c r="M265" s="27" t="str">
        <f>Lists!$R$8</f>
        <v>руб.</v>
      </c>
      <c r="P265" s="30"/>
      <c r="R265" s="44" t="s">
        <v>24</v>
      </c>
      <c r="S265" s="136">
        <v>0.2</v>
      </c>
      <c r="V265" s="85"/>
      <c r="W265" s="29">
        <f ca="1">SUM(INDIRECT(ADDRESS(ROW(),SUMIFS($1:$1,$5:$5,1))):INDIRECT(ADDRESS(ROW(),SUMIFS($1:$1,$5:$5,MAX($5:$5)))))</f>
        <v>20000000</v>
      </c>
      <c r="Z265" s="30">
        <f t="shared" ref="Z265:BE265" si="595">Z228/(1+$S265)</f>
        <v>416666.66666666669</v>
      </c>
      <c r="AA265" s="30">
        <f t="shared" si="595"/>
        <v>416666.66666666669</v>
      </c>
      <c r="AB265" s="30">
        <f t="shared" si="595"/>
        <v>416666.66666666669</v>
      </c>
      <c r="AC265" s="30">
        <f t="shared" si="595"/>
        <v>416666.66666666669</v>
      </c>
      <c r="AD265" s="30">
        <f t="shared" si="595"/>
        <v>416666.66666666669</v>
      </c>
      <c r="AE265" s="30">
        <f t="shared" si="595"/>
        <v>416666.66666666669</v>
      </c>
      <c r="AF265" s="30">
        <f t="shared" si="595"/>
        <v>416666.66666666669</v>
      </c>
      <c r="AG265" s="30">
        <f t="shared" si="595"/>
        <v>416666.66666666669</v>
      </c>
      <c r="AH265" s="30">
        <f t="shared" si="595"/>
        <v>416666.66666666669</v>
      </c>
      <c r="AI265" s="30">
        <f t="shared" si="595"/>
        <v>416666.66666666669</v>
      </c>
      <c r="AJ265" s="30">
        <f t="shared" si="595"/>
        <v>416666.66666666669</v>
      </c>
      <c r="AK265" s="30">
        <f t="shared" si="595"/>
        <v>416666.66666666669</v>
      </c>
      <c r="AL265" s="30">
        <f t="shared" si="595"/>
        <v>416666.66666666669</v>
      </c>
      <c r="AM265" s="30">
        <f t="shared" si="595"/>
        <v>416666.66666666669</v>
      </c>
      <c r="AN265" s="30">
        <f t="shared" si="595"/>
        <v>416666.66666666669</v>
      </c>
      <c r="AO265" s="30">
        <f t="shared" si="595"/>
        <v>416666.66666666669</v>
      </c>
      <c r="AP265" s="30">
        <f t="shared" si="595"/>
        <v>416666.66666666669</v>
      </c>
      <c r="AQ265" s="30">
        <f t="shared" si="595"/>
        <v>416666.66666666669</v>
      </c>
      <c r="AR265" s="30">
        <f t="shared" si="595"/>
        <v>416666.66666666669</v>
      </c>
      <c r="AS265" s="30">
        <f t="shared" si="595"/>
        <v>416666.66666666669</v>
      </c>
      <c r="AT265" s="30">
        <f t="shared" si="595"/>
        <v>416666.66666666669</v>
      </c>
      <c r="AU265" s="30">
        <f t="shared" si="595"/>
        <v>416666.66666666669</v>
      </c>
      <c r="AV265" s="30">
        <f t="shared" si="595"/>
        <v>416666.66666666669</v>
      </c>
      <c r="AW265" s="30">
        <f t="shared" si="595"/>
        <v>416666.66666666669</v>
      </c>
      <c r="AX265" s="30">
        <f t="shared" si="595"/>
        <v>416666.66666666669</v>
      </c>
      <c r="AY265" s="30">
        <f t="shared" si="595"/>
        <v>416666.66666666669</v>
      </c>
      <c r="AZ265" s="30">
        <f t="shared" si="595"/>
        <v>416666.66666666669</v>
      </c>
      <c r="BA265" s="30">
        <f t="shared" si="595"/>
        <v>416666.66666666669</v>
      </c>
      <c r="BB265" s="30">
        <f t="shared" si="595"/>
        <v>416666.66666666669</v>
      </c>
      <c r="BC265" s="30">
        <f t="shared" si="595"/>
        <v>416666.66666666669</v>
      </c>
      <c r="BD265" s="30">
        <f t="shared" si="595"/>
        <v>416666.66666666669</v>
      </c>
      <c r="BE265" s="30">
        <f t="shared" si="595"/>
        <v>416666.66666666669</v>
      </c>
      <c r="BF265" s="30">
        <f t="shared" ref="BF265:CK265" si="596">BF228/(1+$S265)</f>
        <v>416666.66666666669</v>
      </c>
      <c r="BG265" s="30">
        <f t="shared" si="596"/>
        <v>416666.66666666669</v>
      </c>
      <c r="BH265" s="30">
        <f t="shared" si="596"/>
        <v>416666.66666666669</v>
      </c>
      <c r="BI265" s="30">
        <f t="shared" si="596"/>
        <v>416666.66666666669</v>
      </c>
      <c r="BJ265" s="30">
        <f t="shared" si="596"/>
        <v>416666.66666666669</v>
      </c>
      <c r="BK265" s="30">
        <f t="shared" si="596"/>
        <v>416666.66666666669</v>
      </c>
      <c r="BL265" s="30">
        <f t="shared" si="596"/>
        <v>416666.66666666669</v>
      </c>
      <c r="BM265" s="30">
        <f t="shared" si="596"/>
        <v>416666.66666666669</v>
      </c>
      <c r="BN265" s="30">
        <f t="shared" si="596"/>
        <v>416666.66666666669</v>
      </c>
      <c r="BO265" s="30">
        <f t="shared" si="596"/>
        <v>416666.66666666669</v>
      </c>
      <c r="BP265" s="30">
        <f t="shared" si="596"/>
        <v>416666.66666666669</v>
      </c>
      <c r="BQ265" s="30">
        <f t="shared" si="596"/>
        <v>416666.66666666669</v>
      </c>
      <c r="BR265" s="30">
        <f t="shared" si="596"/>
        <v>416666.66666666669</v>
      </c>
      <c r="BS265" s="30">
        <f t="shared" si="596"/>
        <v>416666.66666666669</v>
      </c>
      <c r="BT265" s="30">
        <f t="shared" si="596"/>
        <v>416666.66666666669</v>
      </c>
      <c r="BU265" s="30">
        <f t="shared" si="596"/>
        <v>416666.66666666669</v>
      </c>
      <c r="BV265" s="30">
        <f t="shared" si="596"/>
        <v>0</v>
      </c>
      <c r="BW265" s="30">
        <f t="shared" si="596"/>
        <v>0</v>
      </c>
      <c r="BX265" s="30">
        <f t="shared" si="596"/>
        <v>0</v>
      </c>
      <c r="BY265" s="30">
        <f t="shared" si="596"/>
        <v>0</v>
      </c>
      <c r="BZ265" s="30">
        <f t="shared" si="596"/>
        <v>0</v>
      </c>
      <c r="CA265" s="30">
        <f t="shared" si="596"/>
        <v>0</v>
      </c>
      <c r="CB265" s="30">
        <f t="shared" si="596"/>
        <v>0</v>
      </c>
      <c r="CC265" s="30">
        <f t="shared" si="596"/>
        <v>0</v>
      </c>
      <c r="CD265" s="30">
        <f t="shared" si="596"/>
        <v>0</v>
      </c>
      <c r="CE265" s="30">
        <f t="shared" si="596"/>
        <v>0</v>
      </c>
      <c r="CF265" s="30">
        <f t="shared" si="596"/>
        <v>0</v>
      </c>
      <c r="CG265" s="30">
        <f t="shared" si="596"/>
        <v>0</v>
      </c>
      <c r="CH265" s="30">
        <f t="shared" si="596"/>
        <v>0</v>
      </c>
      <c r="CI265" s="30">
        <f t="shared" si="596"/>
        <v>0</v>
      </c>
      <c r="CJ265" s="30">
        <f t="shared" si="596"/>
        <v>0</v>
      </c>
      <c r="CK265" s="30">
        <f t="shared" si="596"/>
        <v>0</v>
      </c>
      <c r="CL265" s="30">
        <f t="shared" ref="CL265:CT265" si="597">CL228/(1+$S265)</f>
        <v>0</v>
      </c>
      <c r="CM265" s="30">
        <f t="shared" si="597"/>
        <v>0</v>
      </c>
      <c r="CN265" s="30">
        <f t="shared" si="597"/>
        <v>0</v>
      </c>
      <c r="CO265" s="30">
        <f t="shared" si="597"/>
        <v>0</v>
      </c>
      <c r="CP265" s="30">
        <f t="shared" si="597"/>
        <v>0</v>
      </c>
      <c r="CQ265" s="30">
        <f t="shared" si="597"/>
        <v>0</v>
      </c>
      <c r="CR265" s="30">
        <f t="shared" si="597"/>
        <v>0</v>
      </c>
      <c r="CS265" s="30">
        <f t="shared" si="597"/>
        <v>0</v>
      </c>
      <c r="CT265" s="30">
        <f t="shared" si="597"/>
        <v>0</v>
      </c>
    </row>
    <row r="266" spans="1:98" s="27" customFormat="1" ht="12" x14ac:dyDescent="0.25">
      <c r="A266" s="26">
        <f>ROW()</f>
        <v>266</v>
      </c>
      <c r="B266" s="95"/>
      <c r="C266" s="142" t="str">
        <f>Lists!$N$13</f>
        <v>ндс(-)</v>
      </c>
      <c r="E266" s="24"/>
      <c r="F266" s="66" t="str">
        <f t="shared" ref="F266:F267" si="598">$F$255</f>
        <v>Переменные расходы</v>
      </c>
      <c r="G266" s="27" t="s">
        <v>130</v>
      </c>
      <c r="M266" s="27" t="str">
        <f>Lists!$R$8</f>
        <v>руб.</v>
      </c>
      <c r="P266" s="30"/>
      <c r="R266" s="44" t="s">
        <v>24</v>
      </c>
      <c r="S266" s="136">
        <v>0</v>
      </c>
      <c r="V266" s="85"/>
      <c r="W266" s="29">
        <f ca="1">SUM(INDIRECT(ADDRESS(ROW(),SUMIFS($1:$1,$5:$5,1))):INDIRECT(ADDRESS(ROW(),SUMIFS($1:$1,$5:$5,MAX($5:$5)))))</f>
        <v>9600000</v>
      </c>
      <c r="Z266" s="30">
        <f t="shared" ref="Z266:BE266" si="599">Z229/(1+$S266)</f>
        <v>200000</v>
      </c>
      <c r="AA266" s="30">
        <f t="shared" si="599"/>
        <v>200000</v>
      </c>
      <c r="AB266" s="30">
        <f t="shared" si="599"/>
        <v>200000</v>
      </c>
      <c r="AC266" s="30">
        <f t="shared" si="599"/>
        <v>200000</v>
      </c>
      <c r="AD266" s="30">
        <f t="shared" si="599"/>
        <v>200000</v>
      </c>
      <c r="AE266" s="30">
        <f t="shared" si="599"/>
        <v>200000</v>
      </c>
      <c r="AF266" s="30">
        <f t="shared" si="599"/>
        <v>200000</v>
      </c>
      <c r="AG266" s="30">
        <f t="shared" si="599"/>
        <v>200000</v>
      </c>
      <c r="AH266" s="30">
        <f t="shared" si="599"/>
        <v>200000</v>
      </c>
      <c r="AI266" s="30">
        <f t="shared" si="599"/>
        <v>200000</v>
      </c>
      <c r="AJ266" s="30">
        <f t="shared" si="599"/>
        <v>200000</v>
      </c>
      <c r="AK266" s="30">
        <f t="shared" si="599"/>
        <v>200000</v>
      </c>
      <c r="AL266" s="30">
        <f t="shared" si="599"/>
        <v>200000</v>
      </c>
      <c r="AM266" s="30">
        <f t="shared" si="599"/>
        <v>200000</v>
      </c>
      <c r="AN266" s="30">
        <f t="shared" si="599"/>
        <v>200000</v>
      </c>
      <c r="AO266" s="30">
        <f t="shared" si="599"/>
        <v>200000</v>
      </c>
      <c r="AP266" s="30">
        <f t="shared" si="599"/>
        <v>200000</v>
      </c>
      <c r="AQ266" s="30">
        <f t="shared" si="599"/>
        <v>200000</v>
      </c>
      <c r="AR266" s="30">
        <f t="shared" si="599"/>
        <v>200000</v>
      </c>
      <c r="AS266" s="30">
        <f t="shared" si="599"/>
        <v>200000</v>
      </c>
      <c r="AT266" s="30">
        <f t="shared" si="599"/>
        <v>200000</v>
      </c>
      <c r="AU266" s="30">
        <f t="shared" si="599"/>
        <v>200000</v>
      </c>
      <c r="AV266" s="30">
        <f t="shared" si="599"/>
        <v>200000</v>
      </c>
      <c r="AW266" s="30">
        <f t="shared" si="599"/>
        <v>200000</v>
      </c>
      <c r="AX266" s="30">
        <f t="shared" si="599"/>
        <v>200000</v>
      </c>
      <c r="AY266" s="30">
        <f t="shared" si="599"/>
        <v>200000</v>
      </c>
      <c r="AZ266" s="30">
        <f t="shared" si="599"/>
        <v>200000</v>
      </c>
      <c r="BA266" s="30">
        <f t="shared" si="599"/>
        <v>200000</v>
      </c>
      <c r="BB266" s="30">
        <f t="shared" si="599"/>
        <v>200000</v>
      </c>
      <c r="BC266" s="30">
        <f t="shared" si="599"/>
        <v>200000</v>
      </c>
      <c r="BD266" s="30">
        <f t="shared" si="599"/>
        <v>200000</v>
      </c>
      <c r="BE266" s="30">
        <f t="shared" si="599"/>
        <v>200000</v>
      </c>
      <c r="BF266" s="30">
        <f t="shared" ref="BF266:CK266" si="600">BF229/(1+$S266)</f>
        <v>200000</v>
      </c>
      <c r="BG266" s="30">
        <f t="shared" si="600"/>
        <v>200000</v>
      </c>
      <c r="BH266" s="30">
        <f t="shared" si="600"/>
        <v>200000</v>
      </c>
      <c r="BI266" s="30">
        <f t="shared" si="600"/>
        <v>200000</v>
      </c>
      <c r="BJ266" s="30">
        <f t="shared" si="600"/>
        <v>200000</v>
      </c>
      <c r="BK266" s="30">
        <f t="shared" si="600"/>
        <v>200000</v>
      </c>
      <c r="BL266" s="30">
        <f t="shared" si="600"/>
        <v>200000</v>
      </c>
      <c r="BM266" s="30">
        <f t="shared" si="600"/>
        <v>200000</v>
      </c>
      <c r="BN266" s="30">
        <f t="shared" si="600"/>
        <v>200000</v>
      </c>
      <c r="BO266" s="30">
        <f t="shared" si="600"/>
        <v>200000</v>
      </c>
      <c r="BP266" s="30">
        <f t="shared" si="600"/>
        <v>200000</v>
      </c>
      <c r="BQ266" s="30">
        <f t="shared" si="600"/>
        <v>200000</v>
      </c>
      <c r="BR266" s="30">
        <f t="shared" si="600"/>
        <v>200000</v>
      </c>
      <c r="BS266" s="30">
        <f t="shared" si="600"/>
        <v>200000</v>
      </c>
      <c r="BT266" s="30">
        <f t="shared" si="600"/>
        <v>200000</v>
      </c>
      <c r="BU266" s="30">
        <f t="shared" si="600"/>
        <v>200000</v>
      </c>
      <c r="BV266" s="30">
        <f t="shared" si="600"/>
        <v>0</v>
      </c>
      <c r="BW266" s="30">
        <f t="shared" si="600"/>
        <v>0</v>
      </c>
      <c r="BX266" s="30">
        <f t="shared" si="600"/>
        <v>0</v>
      </c>
      <c r="BY266" s="30">
        <f t="shared" si="600"/>
        <v>0</v>
      </c>
      <c r="BZ266" s="30">
        <f t="shared" si="600"/>
        <v>0</v>
      </c>
      <c r="CA266" s="30">
        <f t="shared" si="600"/>
        <v>0</v>
      </c>
      <c r="CB266" s="30">
        <f t="shared" si="600"/>
        <v>0</v>
      </c>
      <c r="CC266" s="30">
        <f t="shared" si="600"/>
        <v>0</v>
      </c>
      <c r="CD266" s="30">
        <f t="shared" si="600"/>
        <v>0</v>
      </c>
      <c r="CE266" s="30">
        <f t="shared" si="600"/>
        <v>0</v>
      </c>
      <c r="CF266" s="30">
        <f t="shared" si="600"/>
        <v>0</v>
      </c>
      <c r="CG266" s="30">
        <f t="shared" si="600"/>
        <v>0</v>
      </c>
      <c r="CH266" s="30">
        <f t="shared" si="600"/>
        <v>0</v>
      </c>
      <c r="CI266" s="30">
        <f t="shared" si="600"/>
        <v>0</v>
      </c>
      <c r="CJ266" s="30">
        <f t="shared" si="600"/>
        <v>0</v>
      </c>
      <c r="CK266" s="30">
        <f t="shared" si="600"/>
        <v>0</v>
      </c>
      <c r="CL266" s="30">
        <f t="shared" ref="CL266:CT266" si="601">CL229/(1+$S266)</f>
        <v>0</v>
      </c>
      <c r="CM266" s="30">
        <f t="shared" si="601"/>
        <v>0</v>
      </c>
      <c r="CN266" s="30">
        <f t="shared" si="601"/>
        <v>0</v>
      </c>
      <c r="CO266" s="30">
        <f t="shared" si="601"/>
        <v>0</v>
      </c>
      <c r="CP266" s="30">
        <f t="shared" si="601"/>
        <v>0</v>
      </c>
      <c r="CQ266" s="30">
        <f t="shared" si="601"/>
        <v>0</v>
      </c>
      <c r="CR266" s="30">
        <f t="shared" si="601"/>
        <v>0</v>
      </c>
      <c r="CS266" s="30">
        <f t="shared" si="601"/>
        <v>0</v>
      </c>
      <c r="CT266" s="30">
        <f t="shared" si="601"/>
        <v>0</v>
      </c>
    </row>
    <row r="267" spans="1:98" s="27" customFormat="1" ht="12" x14ac:dyDescent="0.25">
      <c r="A267" s="26">
        <f>ROW()</f>
        <v>267</v>
      </c>
      <c r="B267" s="95"/>
      <c r="C267" s="142" t="str">
        <f>Lists!$N$13</f>
        <v>ндс(-)</v>
      </c>
      <c r="E267" s="24"/>
      <c r="F267" s="66" t="str">
        <f t="shared" si="598"/>
        <v>Переменные расходы</v>
      </c>
      <c r="G267" s="27" t="s">
        <v>131</v>
      </c>
      <c r="M267" s="27" t="str">
        <f>Lists!$R$8</f>
        <v>руб.</v>
      </c>
      <c r="P267" s="30"/>
      <c r="R267" s="44" t="s">
        <v>24</v>
      </c>
      <c r="S267" s="136">
        <v>0.1</v>
      </c>
      <c r="V267" s="85"/>
      <c r="W267" s="29">
        <f ca="1">SUM(INDIRECT(ADDRESS(ROW(),SUMIFS($1:$1,$5:$5,1))):INDIRECT(ADDRESS(ROW(),SUMIFS($1:$1,$5:$5,MAX($5:$5)))))</f>
        <v>2181818.1818181807</v>
      </c>
      <c r="Z267" s="30">
        <f t="shared" ref="Z267:CK267" si="602">Z230/(1+$S267)</f>
        <v>45454.545454545449</v>
      </c>
      <c r="AA267" s="30">
        <f t="shared" si="602"/>
        <v>45454.545454545449</v>
      </c>
      <c r="AB267" s="30">
        <f t="shared" si="602"/>
        <v>45454.545454545449</v>
      </c>
      <c r="AC267" s="30">
        <f t="shared" si="602"/>
        <v>45454.545454545449</v>
      </c>
      <c r="AD267" s="30">
        <f t="shared" si="602"/>
        <v>45454.545454545449</v>
      </c>
      <c r="AE267" s="30">
        <f t="shared" si="602"/>
        <v>45454.545454545449</v>
      </c>
      <c r="AF267" s="30">
        <f t="shared" si="602"/>
        <v>45454.545454545449</v>
      </c>
      <c r="AG267" s="30">
        <f t="shared" si="602"/>
        <v>45454.545454545449</v>
      </c>
      <c r="AH267" s="30">
        <f t="shared" si="602"/>
        <v>45454.545454545449</v>
      </c>
      <c r="AI267" s="30">
        <f t="shared" si="602"/>
        <v>45454.545454545449</v>
      </c>
      <c r="AJ267" s="30">
        <f t="shared" si="602"/>
        <v>45454.545454545449</v>
      </c>
      <c r="AK267" s="30">
        <f t="shared" si="602"/>
        <v>45454.545454545449</v>
      </c>
      <c r="AL267" s="30">
        <f t="shared" si="602"/>
        <v>45454.545454545449</v>
      </c>
      <c r="AM267" s="30">
        <f t="shared" si="602"/>
        <v>45454.545454545449</v>
      </c>
      <c r="AN267" s="30">
        <f t="shared" si="602"/>
        <v>45454.545454545449</v>
      </c>
      <c r="AO267" s="30">
        <f t="shared" si="602"/>
        <v>45454.545454545449</v>
      </c>
      <c r="AP267" s="30">
        <f t="shared" si="602"/>
        <v>45454.545454545449</v>
      </c>
      <c r="AQ267" s="30">
        <f t="shared" si="602"/>
        <v>45454.545454545449</v>
      </c>
      <c r="AR267" s="30">
        <f t="shared" si="602"/>
        <v>45454.545454545449</v>
      </c>
      <c r="AS267" s="30">
        <f t="shared" si="602"/>
        <v>45454.545454545449</v>
      </c>
      <c r="AT267" s="30">
        <f t="shared" si="602"/>
        <v>45454.545454545449</v>
      </c>
      <c r="AU267" s="30">
        <f t="shared" si="602"/>
        <v>45454.545454545449</v>
      </c>
      <c r="AV267" s="30">
        <f t="shared" si="602"/>
        <v>45454.545454545449</v>
      </c>
      <c r="AW267" s="30">
        <f t="shared" si="602"/>
        <v>45454.545454545449</v>
      </c>
      <c r="AX267" s="30">
        <f t="shared" si="602"/>
        <v>45454.545454545449</v>
      </c>
      <c r="AY267" s="30">
        <f t="shared" si="602"/>
        <v>45454.545454545449</v>
      </c>
      <c r="AZ267" s="30">
        <f t="shared" si="602"/>
        <v>45454.545454545449</v>
      </c>
      <c r="BA267" s="30">
        <f t="shared" si="602"/>
        <v>45454.545454545449</v>
      </c>
      <c r="BB267" s="30">
        <f t="shared" si="602"/>
        <v>45454.545454545449</v>
      </c>
      <c r="BC267" s="30">
        <f t="shared" si="602"/>
        <v>45454.545454545449</v>
      </c>
      <c r="BD267" s="30">
        <f t="shared" si="602"/>
        <v>45454.545454545449</v>
      </c>
      <c r="BE267" s="30">
        <f t="shared" si="602"/>
        <v>45454.545454545449</v>
      </c>
      <c r="BF267" s="30">
        <f t="shared" si="602"/>
        <v>45454.545454545449</v>
      </c>
      <c r="BG267" s="30">
        <f t="shared" si="602"/>
        <v>45454.545454545449</v>
      </c>
      <c r="BH267" s="30">
        <f t="shared" si="602"/>
        <v>45454.545454545449</v>
      </c>
      <c r="BI267" s="30">
        <f t="shared" si="602"/>
        <v>45454.545454545449</v>
      </c>
      <c r="BJ267" s="30">
        <f t="shared" si="602"/>
        <v>45454.545454545449</v>
      </c>
      <c r="BK267" s="30">
        <f t="shared" si="602"/>
        <v>45454.545454545449</v>
      </c>
      <c r="BL267" s="30">
        <f t="shared" si="602"/>
        <v>45454.545454545449</v>
      </c>
      <c r="BM267" s="30">
        <f t="shared" si="602"/>
        <v>45454.545454545449</v>
      </c>
      <c r="BN267" s="30">
        <f t="shared" si="602"/>
        <v>45454.545454545449</v>
      </c>
      <c r="BO267" s="30">
        <f t="shared" si="602"/>
        <v>45454.545454545449</v>
      </c>
      <c r="BP267" s="30">
        <f t="shared" si="602"/>
        <v>45454.545454545449</v>
      </c>
      <c r="BQ267" s="30">
        <f t="shared" si="602"/>
        <v>45454.545454545449</v>
      </c>
      <c r="BR267" s="30">
        <f t="shared" si="602"/>
        <v>45454.545454545449</v>
      </c>
      <c r="BS267" s="30">
        <f t="shared" si="602"/>
        <v>45454.545454545449</v>
      </c>
      <c r="BT267" s="30">
        <f t="shared" si="602"/>
        <v>45454.545454545449</v>
      </c>
      <c r="BU267" s="30">
        <f t="shared" si="602"/>
        <v>45454.545454545449</v>
      </c>
      <c r="BV267" s="30">
        <f t="shared" si="602"/>
        <v>0</v>
      </c>
      <c r="BW267" s="30">
        <f t="shared" si="602"/>
        <v>0</v>
      </c>
      <c r="BX267" s="30">
        <f t="shared" si="602"/>
        <v>0</v>
      </c>
      <c r="BY267" s="30">
        <f t="shared" si="602"/>
        <v>0</v>
      </c>
      <c r="BZ267" s="30">
        <f t="shared" si="602"/>
        <v>0</v>
      </c>
      <c r="CA267" s="30">
        <f t="shared" si="602"/>
        <v>0</v>
      </c>
      <c r="CB267" s="30">
        <f t="shared" si="602"/>
        <v>0</v>
      </c>
      <c r="CC267" s="30">
        <f t="shared" si="602"/>
        <v>0</v>
      </c>
      <c r="CD267" s="30">
        <f t="shared" si="602"/>
        <v>0</v>
      </c>
      <c r="CE267" s="30">
        <f t="shared" si="602"/>
        <v>0</v>
      </c>
      <c r="CF267" s="30">
        <f t="shared" si="602"/>
        <v>0</v>
      </c>
      <c r="CG267" s="30">
        <f t="shared" si="602"/>
        <v>0</v>
      </c>
      <c r="CH267" s="30">
        <f t="shared" si="602"/>
        <v>0</v>
      </c>
      <c r="CI267" s="30">
        <f t="shared" si="602"/>
        <v>0</v>
      </c>
      <c r="CJ267" s="30">
        <f t="shared" si="602"/>
        <v>0</v>
      </c>
      <c r="CK267" s="30">
        <f t="shared" si="602"/>
        <v>0</v>
      </c>
      <c r="CL267" s="30">
        <f t="shared" ref="CL267:CT267" si="603">CL230/(1+$S267)</f>
        <v>0</v>
      </c>
      <c r="CM267" s="30">
        <f t="shared" si="603"/>
        <v>0</v>
      </c>
      <c r="CN267" s="30">
        <f t="shared" si="603"/>
        <v>0</v>
      </c>
      <c r="CO267" s="30">
        <f t="shared" si="603"/>
        <v>0</v>
      </c>
      <c r="CP267" s="30">
        <f t="shared" si="603"/>
        <v>0</v>
      </c>
      <c r="CQ267" s="30">
        <f t="shared" si="603"/>
        <v>0</v>
      </c>
      <c r="CR267" s="30">
        <f t="shared" si="603"/>
        <v>0</v>
      </c>
      <c r="CS267" s="30">
        <f t="shared" si="603"/>
        <v>0</v>
      </c>
      <c r="CT267" s="30">
        <f t="shared" si="603"/>
        <v>0</v>
      </c>
    </row>
    <row r="268" spans="1:98" s="2" customFormat="1" ht="12" x14ac:dyDescent="0.25">
      <c r="A268" s="11">
        <f>ROW()</f>
        <v>268</v>
      </c>
      <c r="B268" s="96"/>
      <c r="C268" s="142"/>
      <c r="E268" s="23" t="str">
        <f>Lists!$N$9</f>
        <v>пустая строка</v>
      </c>
      <c r="P268" s="3"/>
      <c r="R268" s="23"/>
      <c r="S268" s="3"/>
      <c r="V268" s="74"/>
      <c r="W268" s="5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</row>
    <row r="269" spans="1:98" s="13" customFormat="1" x14ac:dyDescent="0.3">
      <c r="A269" s="12">
        <f>ROW()</f>
        <v>269</v>
      </c>
      <c r="B269" s="102"/>
      <c r="C269" s="142"/>
      <c r="E269" s="92"/>
      <c r="F269" s="13" t="s">
        <v>132</v>
      </c>
      <c r="M269" s="4" t="str">
        <f>Lists!$R$8</f>
        <v>руб.</v>
      </c>
      <c r="P269" s="10"/>
      <c r="R269" s="92"/>
      <c r="S269" s="10"/>
      <c r="V269" s="80">
        <f ca="1">IF(ABS(W269-(W260-W262))&lt;0.001,0,W269-(W260-W262))</f>
        <v>0</v>
      </c>
      <c r="W269" s="10">
        <f ca="1">SUM(INDIRECT(ADDRESS(ROW(),SUMIFS($1:$1,$5:$5,1))):INDIRECT(ADDRESS(ROW(),SUMIFS($1:$1,$5:$5,MAX($5:$5)))))</f>
        <v>130894757.00001922</v>
      </c>
      <c r="Z269" s="10">
        <f ca="1">Z260-Z262</f>
        <v>-3278787.8787878784</v>
      </c>
      <c r="AA269" s="10">
        <f t="shared" ref="AA269:CL269" ca="1" si="604">AA260-AA262</f>
        <v>-3370454.5454545454</v>
      </c>
      <c r="AB269" s="10">
        <f t="shared" ca="1" si="604"/>
        <v>-3587121.2121212119</v>
      </c>
      <c r="AC269" s="10">
        <f t="shared" ca="1" si="604"/>
        <v>-3720454.5454545454</v>
      </c>
      <c r="AD269" s="10">
        <f t="shared" ca="1" si="604"/>
        <v>-3845454.5454545454</v>
      </c>
      <c r="AE269" s="10">
        <f t="shared" ca="1" si="604"/>
        <v>-3928787.8787878789</v>
      </c>
      <c r="AF269" s="10">
        <f t="shared" ca="1" si="604"/>
        <v>-3928787.8787878789</v>
      </c>
      <c r="AG269" s="10">
        <f t="shared" ca="1" si="604"/>
        <v>-3928787.8787878789</v>
      </c>
      <c r="AH269" s="10">
        <f t="shared" ca="1" si="604"/>
        <v>-3926058.5957575757</v>
      </c>
      <c r="AI269" s="10">
        <f t="shared" ca="1" si="604"/>
        <v>-3905794.2036363636</v>
      </c>
      <c r="AJ269" s="10">
        <f t="shared" ca="1" si="604"/>
        <v>-3857932.3415757576</v>
      </c>
      <c r="AK269" s="10">
        <f t="shared" ca="1" si="604"/>
        <v>-3801142.4811363635</v>
      </c>
      <c r="AL269" s="10">
        <f t="shared" ca="1" si="604"/>
        <v>-3742958.0671666665</v>
      </c>
      <c r="AM269" s="10">
        <f t="shared" ca="1" si="604"/>
        <v>-3686461.0607606061</v>
      </c>
      <c r="AN269" s="10">
        <f t="shared" ca="1" si="604"/>
        <v>-3596853.7607863634</v>
      </c>
      <c r="AO269" s="10">
        <f t="shared" ca="1" si="604"/>
        <v>-3401120.071858333</v>
      </c>
      <c r="AP269" s="10">
        <f t="shared" ca="1" si="604"/>
        <v>-3072260.1434719693</v>
      </c>
      <c r="AQ269" s="10">
        <f t="shared" ca="1" si="604"/>
        <v>-2602640.5104943938</v>
      </c>
      <c r="AR269" s="10">
        <f t="shared" ca="1" si="604"/>
        <v>-2011642.3230019698</v>
      </c>
      <c r="AS269" s="10">
        <f t="shared" ca="1" si="604"/>
        <v>-1341869.0138324227</v>
      </c>
      <c r="AT269" s="10">
        <f t="shared" ca="1" si="604"/>
        <v>-626066.42951840814</v>
      </c>
      <c r="AU269" s="10">
        <f t="shared" ca="1" si="604"/>
        <v>113934.62520151678</v>
      </c>
      <c r="AV269" s="10">
        <f t="shared" ca="1" si="604"/>
        <v>866478.98980128858</v>
      </c>
      <c r="AW269" s="10">
        <f t="shared" ca="1" si="604"/>
        <v>1624607.2762884861</v>
      </c>
      <c r="AX269" s="10">
        <f t="shared" ca="1" si="604"/>
        <v>2384502.7846488645</v>
      </c>
      <c r="AY269" s="10">
        <f t="shared" ca="1" si="604"/>
        <v>3145021.3696359862</v>
      </c>
      <c r="AZ269" s="10">
        <f t="shared" ca="1" si="604"/>
        <v>3905742.5745337158</v>
      </c>
      <c r="BA269" s="10">
        <f t="shared" ca="1" si="604"/>
        <v>4666492.7745132586</v>
      </c>
      <c r="BB269" s="10">
        <f t="shared" ca="1" si="604"/>
        <v>5427237.0157704568</v>
      </c>
      <c r="BC269" s="10">
        <f t="shared" ca="1" si="604"/>
        <v>6187977.7104750024</v>
      </c>
      <c r="BD269" s="10">
        <f t="shared" ca="1" si="604"/>
        <v>6948718.4051795481</v>
      </c>
      <c r="BE269" s="10">
        <f t="shared" ca="1" si="604"/>
        <v>7702635.892308333</v>
      </c>
      <c r="BF269" s="10">
        <f t="shared" ca="1" si="604"/>
        <v>8405892.3991340883</v>
      </c>
      <c r="BG269" s="10">
        <f t="shared" ca="1" si="604"/>
        <v>8989494.2508083396</v>
      </c>
      <c r="BH269" s="10">
        <f t="shared" ca="1" si="604"/>
        <v>9431121.4513840936</v>
      </c>
      <c r="BI269" s="10">
        <f t="shared" ca="1" si="604"/>
        <v>9727287.6170356087</v>
      </c>
      <c r="BJ269" s="10">
        <f t="shared" ca="1" si="604"/>
        <v>9899269.2856113724</v>
      </c>
      <c r="BK269" s="10">
        <f t="shared" ca="1" si="604"/>
        <v>9990943.1739484929</v>
      </c>
      <c r="BL269" s="10">
        <f t="shared" ca="1" si="604"/>
        <v>10036129.947541289</v>
      </c>
      <c r="BM269" s="10">
        <f t="shared" ca="1" si="604"/>
        <v>10056950.635490153</v>
      </c>
      <c r="BN269" s="10">
        <f t="shared" ca="1" si="604"/>
        <v>10065158.563627653</v>
      </c>
      <c r="BO269" s="10">
        <f t="shared" ca="1" si="604"/>
        <v>10067768.588356063</v>
      </c>
      <c r="BP269" s="10">
        <f t="shared" ca="1" si="604"/>
        <v>10068612.356079172</v>
      </c>
      <c r="BQ269" s="10">
        <f t="shared" ca="1" si="604"/>
        <v>10068834.465796601</v>
      </c>
      <c r="BR269" s="10">
        <f t="shared" ca="1" si="604"/>
        <v>10068853.95560341</v>
      </c>
      <c r="BS269" s="10">
        <f t="shared" ca="1" si="604"/>
        <v>10068844.450328417</v>
      </c>
      <c r="BT269" s="10">
        <f t="shared" ca="1" si="604"/>
        <v>10068840.903775763</v>
      </c>
      <c r="BU269" s="10">
        <f t="shared" ca="1" si="604"/>
        <v>10068840.903775763</v>
      </c>
      <c r="BV269" s="10">
        <f t="shared" si="604"/>
        <v>0</v>
      </c>
      <c r="BW269" s="10">
        <f t="shared" si="604"/>
        <v>0</v>
      </c>
      <c r="BX269" s="10">
        <f t="shared" si="604"/>
        <v>0</v>
      </c>
      <c r="BY269" s="10">
        <f t="shared" si="604"/>
        <v>0</v>
      </c>
      <c r="BZ269" s="10">
        <f t="shared" si="604"/>
        <v>0</v>
      </c>
      <c r="CA269" s="10">
        <f t="shared" si="604"/>
        <v>0</v>
      </c>
      <c r="CB269" s="10">
        <f t="shared" si="604"/>
        <v>0</v>
      </c>
      <c r="CC269" s="10">
        <f t="shared" si="604"/>
        <v>0</v>
      </c>
      <c r="CD269" s="10">
        <f t="shared" si="604"/>
        <v>0</v>
      </c>
      <c r="CE269" s="10">
        <f t="shared" si="604"/>
        <v>0</v>
      </c>
      <c r="CF269" s="10">
        <f t="shared" si="604"/>
        <v>0</v>
      </c>
      <c r="CG269" s="10">
        <f t="shared" si="604"/>
        <v>0</v>
      </c>
      <c r="CH269" s="10">
        <f t="shared" si="604"/>
        <v>0</v>
      </c>
      <c r="CI269" s="10">
        <f t="shared" si="604"/>
        <v>0</v>
      </c>
      <c r="CJ269" s="10">
        <f t="shared" si="604"/>
        <v>0</v>
      </c>
      <c r="CK269" s="10">
        <f t="shared" si="604"/>
        <v>0</v>
      </c>
      <c r="CL269" s="10">
        <f t="shared" si="604"/>
        <v>0</v>
      </c>
      <c r="CM269" s="10">
        <f t="shared" ref="CM269:CT269" si="605">CM260-CM262</f>
        <v>0</v>
      </c>
      <c r="CN269" s="10">
        <f t="shared" si="605"/>
        <v>0</v>
      </c>
      <c r="CO269" s="10">
        <f t="shared" si="605"/>
        <v>0</v>
      </c>
      <c r="CP269" s="10">
        <f t="shared" si="605"/>
        <v>0</v>
      </c>
      <c r="CQ269" s="10">
        <f t="shared" si="605"/>
        <v>0</v>
      </c>
      <c r="CR269" s="10">
        <f t="shared" si="605"/>
        <v>0</v>
      </c>
      <c r="CS269" s="10">
        <f t="shared" si="605"/>
        <v>0</v>
      </c>
      <c r="CT269" s="10">
        <f t="shared" si="605"/>
        <v>0</v>
      </c>
    </row>
    <row r="270" spans="1:98" s="107" customFormat="1" ht="12" x14ac:dyDescent="0.25">
      <c r="A270" s="105">
        <f>ROW()</f>
        <v>270</v>
      </c>
      <c r="B270" s="106"/>
      <c r="C270" s="143"/>
      <c r="E270" s="108"/>
      <c r="F270" s="107" t="s">
        <v>133</v>
      </c>
      <c r="M270" s="107" t="s">
        <v>74</v>
      </c>
      <c r="P270" s="109"/>
      <c r="R270" s="108"/>
      <c r="S270" s="128"/>
      <c r="V270" s="110"/>
      <c r="W270" s="111">
        <f ca="1">IF(W$239=0,0,W269/W$239)</f>
        <v>0.17722308829716513</v>
      </c>
      <c r="X270" s="112"/>
      <c r="Y270" s="112"/>
      <c r="Z270" s="111">
        <f ca="1">IF(Z$239=0,0,Z269/Z$239)</f>
        <v>0</v>
      </c>
      <c r="AA270" s="111">
        <f t="shared" ref="AA270" ca="1" si="606">IF(AA$239=0,0,AA269/AA$239)</f>
        <v>0</v>
      </c>
      <c r="AB270" s="111">
        <f t="shared" ref="AB270" ca="1" si="607">IF(AB$239=0,0,AB269/AB$239)</f>
        <v>0</v>
      </c>
      <c r="AC270" s="111">
        <f t="shared" ref="AC270" ca="1" si="608">IF(AC$239=0,0,AC269/AC$239)</f>
        <v>0</v>
      </c>
      <c r="AD270" s="111">
        <f t="shared" ref="AD270" ca="1" si="609">IF(AD$239=0,0,AD269/AD$239)</f>
        <v>0</v>
      </c>
      <c r="AE270" s="111">
        <f t="shared" ref="AE270" ca="1" si="610">IF(AE$239=0,0,AE269/AE$239)</f>
        <v>0</v>
      </c>
      <c r="AF270" s="111">
        <f t="shared" ref="AF270" ca="1" si="611">IF(AF$239=0,0,AF269/AF$239)</f>
        <v>0</v>
      </c>
      <c r="AG270" s="111">
        <f t="shared" ref="AG270" ca="1" si="612">IF(AG$239=0,0,AG269/AG$239)</f>
        <v>0</v>
      </c>
      <c r="AH270" s="111">
        <f t="shared" ref="AH270" ca="1" si="613">IF(AH$239=0,0,AH269/AH$239)</f>
        <v>-748.74770587538376</v>
      </c>
      <c r="AI270" s="111">
        <f t="shared" ref="AI270" ca="1" si="614">IF(AI$239=0,0,AI269/AI$239)</f>
        <v>-85.948042711555615</v>
      </c>
      <c r="AJ270" s="111">
        <f t="shared" ref="AJ270" ca="1" si="615">IF(AJ$239=0,0,AJ269/AJ$239)</f>
        <v>-26.722343481938715</v>
      </c>
      <c r="AK270" s="111">
        <f t="shared" ref="AK270" ca="1" si="616">IF(AK$239=0,0,AK269/AK$239)</f>
        <v>-14.133380959346859</v>
      </c>
      <c r="AL270" s="111">
        <f t="shared" ref="AL270" ca="1" si="617">IF(AL$239=0,0,AL269/AL$239)</f>
        <v>-9.3077672196166628</v>
      </c>
      <c r="AM270" s="111">
        <f t="shared" ref="AM270" ca="1" si="618">IF(AM$239=0,0,AM269/AM$239)</f>
        <v>-6.8908798979765251</v>
      </c>
      <c r="AN270" s="111">
        <f t="shared" ref="AN270" ca="1" si="619">IF(AN$239=0,0,AN269/AN$239)</f>
        <v>-4.9120543111747059</v>
      </c>
      <c r="AO270" s="111">
        <f t="shared" ref="AO270" ca="1" si="620">IF(AO$239=0,0,AO269/AO$239)</f>
        <v>-2.9690193279613677</v>
      </c>
      <c r="AP270" s="111">
        <f t="shared" ref="AP270" ca="1" si="621">IF(AP$239=0,0,AP269/AP$239)</f>
        <v>-1.6628602900415768</v>
      </c>
      <c r="AQ270" s="111">
        <f t="shared" ref="AQ270" ca="1" si="622">IF(AQ$239=0,0,AQ269/AQ$239)</f>
        <v>-0.90722999446510821</v>
      </c>
      <c r="AR270" s="111">
        <f t="shared" ref="AR270" ca="1" si="623">IF(AR$239=0,0,AR269/AR$239)</f>
        <v>-0.4811282304734717</v>
      </c>
      <c r="AS270" s="111">
        <f t="shared" ref="AS270" ca="1" si="624">IF(AS$239=0,0,AS269/AS$239)</f>
        <v>-0.23550169577808563</v>
      </c>
      <c r="AT270" s="111">
        <f t="shared" ref="AT270" ca="1" si="625">IF(AT$239=0,0,AT269/AT$239)</f>
        <v>-8.5250664872760326E-2</v>
      </c>
      <c r="AU270" s="111">
        <f t="shared" ref="AU270" ca="1" si="626">IF(AU$239=0,0,AU269/AU$239)</f>
        <v>1.257118359449735E-2</v>
      </c>
      <c r="AV270" s="111">
        <f t="shared" ref="AV270" ca="1" si="627">IF(AV$239=0,0,AV269/AV$239)</f>
        <v>8.0067624221685021E-2</v>
      </c>
      <c r="AW270" s="111">
        <f t="shared" ref="AW270" ca="1" si="628">IF(AW$239=0,0,AW269/AW$239)</f>
        <v>0.12894162563088679</v>
      </c>
      <c r="AX270" s="111">
        <f t="shared" ref="AX270" ca="1" si="629">IF(AX$239=0,0,AX269/AX$239)</f>
        <v>0.1657662455399847</v>
      </c>
      <c r="AY270" s="111">
        <f t="shared" ref="AY270" ca="1" si="630">IF(AY$239=0,0,AY269/AY$239)</f>
        <v>0.19446282538681836</v>
      </c>
      <c r="AZ270" s="111">
        <f t="shared" ref="AZ270" ca="1" si="631">IF(AZ$239=0,0,AZ269/AZ$239)</f>
        <v>0.2174439115121751</v>
      </c>
      <c r="BA270" s="111">
        <f t="shared" ref="BA270" ca="1" si="632">IF(BA$239=0,0,BA269/BA$239)</f>
        <v>0.23625971613454089</v>
      </c>
      <c r="BB270" s="111">
        <f t="shared" ref="BB270" ca="1" si="633">IF(BB$239=0,0,BB269/BB$239)</f>
        <v>0.25194835769083274</v>
      </c>
      <c r="BC270" s="111">
        <f t="shared" ref="BC270" ca="1" si="634">IF(BC$239=0,0,BC269/BC$239)</f>
        <v>0.26522999816239784</v>
      </c>
      <c r="BD270" s="111">
        <f t="shared" ref="BD270" ca="1" si="635">IF(BD$239=0,0,BD269/BD$239)</f>
        <v>0.27661929013467978</v>
      </c>
      <c r="BE270" s="111">
        <f t="shared" ref="BE270" ca="1" si="636">IF(BE$239=0,0,BE269/BE$239)</f>
        <v>0.28637971407218582</v>
      </c>
      <c r="BF270" s="111">
        <f t="shared" ref="BF270" ca="1" si="637">IF(BF$239=0,0,BF269/BF$239)</f>
        <v>0.29419504370438043</v>
      </c>
      <c r="BG270" s="111">
        <f t="shared" ref="BG270" ca="1" si="638">IF(BG$239=0,0,BG269/BG$239)</f>
        <v>0.29963853433349341</v>
      </c>
      <c r="BH270" s="111">
        <f t="shared" ref="BH270" ca="1" si="639">IF(BH$239=0,0,BH269/BH$239)</f>
        <v>0.30307315666058871</v>
      </c>
      <c r="BI270" s="111">
        <f t="shared" ref="BI270" ca="1" si="640">IF(BI$239=0,0,BI269/BI$239)</f>
        <v>0.30490666234041264</v>
      </c>
      <c r="BJ270" s="111">
        <f t="shared" ref="BJ270" ca="1" si="641">IF(BJ$239=0,0,BJ269/BJ$239)</f>
        <v>0.30565205535409512</v>
      </c>
      <c r="BK270" s="111">
        <f t="shared" ref="BK270" ca="1" si="642">IF(BK$239=0,0,BK269/BK$239)</f>
        <v>0.30587869117130984</v>
      </c>
      <c r="BL270" s="111">
        <f t="shared" ref="BL270" ca="1" si="643">IF(BL$239=0,0,BL269/BL$239)</f>
        <v>0.30590586218310151</v>
      </c>
      <c r="BM270" s="111">
        <f t="shared" ref="BM270" ca="1" si="644">IF(BM$239=0,0,BM269/BM$239)</f>
        <v>0.30588188199021682</v>
      </c>
      <c r="BN270" s="111">
        <f t="shared" ref="BN270" ca="1" si="645">IF(BN$239=0,0,BN269/BN$239)</f>
        <v>0.3058434719832876</v>
      </c>
      <c r="BO270" s="111">
        <f t="shared" ref="BO270" ca="1" si="646">IF(BO$239=0,0,BO269/BO$239)</f>
        <v>0.30581267188354078</v>
      </c>
      <c r="BP270" s="111">
        <f t="shared" ref="BP270" ca="1" si="647">IF(BP$239=0,0,BP269/BP$239)</f>
        <v>0.30579770364099268</v>
      </c>
      <c r="BQ270" s="111">
        <f t="shared" ref="BQ270" ca="1" si="648">IF(BQ$239=0,0,BQ269/BQ$239)</f>
        <v>0.30579140241442665</v>
      </c>
      <c r="BR270" s="111">
        <f t="shared" ref="BR270" ca="1" si="649">IF(BR$239=0,0,BR269/BR$239)</f>
        <v>0.30578884940275314</v>
      </c>
      <c r="BS270" s="111">
        <f t="shared" ref="BS270" ca="1" si="650">IF(BS$239=0,0,BS269/BS$239)</f>
        <v>0.30578789117528782</v>
      </c>
      <c r="BT270" s="111">
        <f t="shared" ref="BT270" ca="1" si="651">IF(BT$239=0,0,BT269/BT$239)</f>
        <v>0.30578769216489926</v>
      </c>
      <c r="BU270" s="111">
        <f t="shared" ref="BU270" ca="1" si="652">IF(BU$239=0,0,BU269/BU$239)</f>
        <v>0.30578769216489926</v>
      </c>
      <c r="BV270" s="111">
        <f t="shared" ref="BV270" si="653">IF(BV$239=0,0,BV269/BV$239)</f>
        <v>0</v>
      </c>
      <c r="BW270" s="111">
        <f t="shared" ref="BW270" si="654">IF(BW$239=0,0,BW269/BW$239)</f>
        <v>0</v>
      </c>
      <c r="BX270" s="111">
        <f t="shared" ref="BX270" si="655">IF(BX$239=0,0,BX269/BX$239)</f>
        <v>0</v>
      </c>
      <c r="BY270" s="111">
        <f t="shared" ref="BY270" si="656">IF(BY$239=0,0,BY269/BY$239)</f>
        <v>0</v>
      </c>
      <c r="BZ270" s="111">
        <f t="shared" ref="BZ270" si="657">IF(BZ$239=0,0,BZ269/BZ$239)</f>
        <v>0</v>
      </c>
      <c r="CA270" s="111">
        <f t="shared" ref="CA270" si="658">IF(CA$239=0,0,CA269/CA$239)</f>
        <v>0</v>
      </c>
      <c r="CB270" s="111">
        <f t="shared" ref="CB270" si="659">IF(CB$239=0,0,CB269/CB$239)</f>
        <v>0</v>
      </c>
      <c r="CC270" s="111">
        <f t="shared" ref="CC270" si="660">IF(CC$239=0,0,CC269/CC$239)</f>
        <v>0</v>
      </c>
      <c r="CD270" s="111">
        <f t="shared" ref="CD270" si="661">IF(CD$239=0,0,CD269/CD$239)</f>
        <v>0</v>
      </c>
      <c r="CE270" s="111">
        <f t="shared" ref="CE270" si="662">IF(CE$239=0,0,CE269/CE$239)</f>
        <v>0</v>
      </c>
      <c r="CF270" s="111">
        <f t="shared" ref="CF270" si="663">IF(CF$239=0,0,CF269/CF$239)</f>
        <v>0</v>
      </c>
      <c r="CG270" s="111">
        <f t="shared" ref="CG270" si="664">IF(CG$239=0,0,CG269/CG$239)</f>
        <v>0</v>
      </c>
      <c r="CH270" s="111">
        <f t="shared" ref="CH270" si="665">IF(CH$239=0,0,CH269/CH$239)</f>
        <v>0</v>
      </c>
      <c r="CI270" s="111">
        <f t="shared" ref="CI270" si="666">IF(CI$239=0,0,CI269/CI$239)</f>
        <v>0</v>
      </c>
      <c r="CJ270" s="111">
        <f t="shared" ref="CJ270" si="667">IF(CJ$239=0,0,CJ269/CJ$239)</f>
        <v>0</v>
      </c>
      <c r="CK270" s="111">
        <f t="shared" ref="CK270" si="668">IF(CK$239=0,0,CK269/CK$239)</f>
        <v>0</v>
      </c>
      <c r="CL270" s="111">
        <f t="shared" ref="CL270" si="669">IF(CL$239=0,0,CL269/CL$239)</f>
        <v>0</v>
      </c>
      <c r="CM270" s="111">
        <f t="shared" ref="CM270" si="670">IF(CM$239=0,0,CM269/CM$239)</f>
        <v>0</v>
      </c>
      <c r="CN270" s="111">
        <f t="shared" ref="CN270" si="671">IF(CN$239=0,0,CN269/CN$239)</f>
        <v>0</v>
      </c>
      <c r="CO270" s="111">
        <f t="shared" ref="CO270" si="672">IF(CO$239=0,0,CO269/CO$239)</f>
        <v>0</v>
      </c>
      <c r="CP270" s="111">
        <f t="shared" ref="CP270" si="673">IF(CP$239=0,0,CP269/CP$239)</f>
        <v>0</v>
      </c>
      <c r="CQ270" s="111">
        <f t="shared" ref="CQ270" si="674">IF(CQ$239=0,0,CQ269/CQ$239)</f>
        <v>0</v>
      </c>
      <c r="CR270" s="111">
        <f t="shared" ref="CR270" si="675">IF(CR$239=0,0,CR269/CR$239)</f>
        <v>0</v>
      </c>
      <c r="CS270" s="111">
        <f t="shared" ref="CS270" si="676">IF(CS$239=0,0,CS269/CS$239)</f>
        <v>0</v>
      </c>
      <c r="CT270" s="111">
        <f t="shared" ref="CT270" si="677">IF(CT$239=0,0,CT269/CT$239)</f>
        <v>0</v>
      </c>
    </row>
    <row r="271" spans="1:98" s="27" customFormat="1" ht="12" x14ac:dyDescent="0.25">
      <c r="A271" s="26">
        <f>ROW()</f>
        <v>271</v>
      </c>
      <c r="B271" s="95"/>
      <c r="C271" s="142"/>
      <c r="E271" s="24"/>
      <c r="F271" s="127" t="s">
        <v>116</v>
      </c>
      <c r="H271" s="67"/>
      <c r="I271" s="67"/>
      <c r="J271" s="67"/>
      <c r="K271" s="67"/>
      <c r="L271" s="67"/>
      <c r="M271" s="27" t="str">
        <f>Lists!$R$8</f>
        <v>руб.</v>
      </c>
      <c r="P271" s="30"/>
      <c r="Q271" s="124"/>
      <c r="R271" s="125"/>
      <c r="S271" s="136">
        <f>$S$109</f>
        <v>0.2</v>
      </c>
      <c r="T271" s="124"/>
      <c r="U271" s="124"/>
      <c r="V271" s="85"/>
      <c r="W271" s="29">
        <f ca="1">SUM(INDIRECT(ADDRESS(ROW(),SUMIFS($1:$1,$5:$5,1))):INDIRECT(ADDRESS(ROW(),SUMIFS($1:$1,$5:$5,MAX($5:$5)))))</f>
        <v>35119047.619047612</v>
      </c>
      <c r="Z271" s="30">
        <f t="shared" ref="Z271:BE271" ca="1" si="678">Z234/(1+$S271)</f>
        <v>0</v>
      </c>
      <c r="AA271" s="30">
        <f t="shared" ca="1" si="678"/>
        <v>0</v>
      </c>
      <c r="AB271" s="30">
        <f t="shared" ca="1" si="678"/>
        <v>0</v>
      </c>
      <c r="AC271" s="30">
        <f t="shared" ca="1" si="678"/>
        <v>297619.04761904757</v>
      </c>
      <c r="AD271" s="30">
        <f t="shared" ca="1" si="678"/>
        <v>297619.04761904757</v>
      </c>
      <c r="AE271" s="30">
        <f t="shared" ca="1" si="678"/>
        <v>297619.04761904757</v>
      </c>
      <c r="AF271" s="30">
        <f t="shared" ca="1" si="678"/>
        <v>297619.04761904757</v>
      </c>
      <c r="AG271" s="30">
        <f t="shared" ca="1" si="678"/>
        <v>297619.04761904757</v>
      </c>
      <c r="AH271" s="30">
        <f t="shared" ca="1" si="678"/>
        <v>297619.04761904757</v>
      </c>
      <c r="AI271" s="30">
        <f t="shared" ca="1" si="678"/>
        <v>297619.04761904757</v>
      </c>
      <c r="AJ271" s="30">
        <f t="shared" ca="1" si="678"/>
        <v>297619.04761904757</v>
      </c>
      <c r="AK271" s="30">
        <f t="shared" ca="1" si="678"/>
        <v>297619.04761904757</v>
      </c>
      <c r="AL271" s="30">
        <f t="shared" ca="1" si="678"/>
        <v>297619.04761904757</v>
      </c>
      <c r="AM271" s="30">
        <f t="shared" ca="1" si="678"/>
        <v>297619.04761904757</v>
      </c>
      <c r="AN271" s="30">
        <f t="shared" ca="1" si="678"/>
        <v>297619.04761904757</v>
      </c>
      <c r="AO271" s="30">
        <f t="shared" ca="1" si="678"/>
        <v>297619.04761904757</v>
      </c>
      <c r="AP271" s="30">
        <f t="shared" ca="1" si="678"/>
        <v>297619.04761904757</v>
      </c>
      <c r="AQ271" s="30">
        <f t="shared" ca="1" si="678"/>
        <v>297619.04761904757</v>
      </c>
      <c r="AR271" s="30">
        <f t="shared" ca="1" si="678"/>
        <v>595238.09523809515</v>
      </c>
      <c r="AS271" s="30">
        <f t="shared" ca="1" si="678"/>
        <v>595238.09523809515</v>
      </c>
      <c r="AT271" s="30">
        <f t="shared" ca="1" si="678"/>
        <v>595238.09523809515</v>
      </c>
      <c r="AU271" s="30">
        <f t="shared" ca="1" si="678"/>
        <v>595238.09523809515</v>
      </c>
      <c r="AV271" s="30">
        <f t="shared" ca="1" si="678"/>
        <v>595238.09523809515</v>
      </c>
      <c r="AW271" s="30">
        <f t="shared" ca="1" si="678"/>
        <v>595238.09523809515</v>
      </c>
      <c r="AX271" s="30">
        <f t="shared" ca="1" si="678"/>
        <v>892857.14285714284</v>
      </c>
      <c r="AY271" s="30">
        <f t="shared" ca="1" si="678"/>
        <v>892857.14285714284</v>
      </c>
      <c r="AZ271" s="30">
        <f t="shared" ca="1" si="678"/>
        <v>892857.14285714284</v>
      </c>
      <c r="BA271" s="30">
        <f t="shared" ca="1" si="678"/>
        <v>892857.14285714284</v>
      </c>
      <c r="BB271" s="30">
        <f t="shared" ca="1" si="678"/>
        <v>892857.14285714284</v>
      </c>
      <c r="BC271" s="30">
        <f t="shared" ca="1" si="678"/>
        <v>1190476.1904761903</v>
      </c>
      <c r="BD271" s="30">
        <f t="shared" ca="1" si="678"/>
        <v>1190476.1904761903</v>
      </c>
      <c r="BE271" s="30">
        <f t="shared" ca="1" si="678"/>
        <v>1190476.1904761903</v>
      </c>
      <c r="BF271" s="30">
        <f t="shared" ref="BF271:CK271" ca="1" si="679">BF234/(1+$S271)</f>
        <v>1190476.1904761903</v>
      </c>
      <c r="BG271" s="30">
        <f t="shared" ca="1" si="679"/>
        <v>1190476.1904761903</v>
      </c>
      <c r="BH271" s="30">
        <f t="shared" ca="1" si="679"/>
        <v>1190476.1904761903</v>
      </c>
      <c r="BI271" s="30">
        <f t="shared" ca="1" si="679"/>
        <v>1190476.1904761903</v>
      </c>
      <c r="BJ271" s="30">
        <f t="shared" ca="1" si="679"/>
        <v>1190476.1904761903</v>
      </c>
      <c r="BK271" s="30">
        <f t="shared" ca="1" si="679"/>
        <v>1190476.1904761903</v>
      </c>
      <c r="BL271" s="30">
        <f t="shared" ca="1" si="679"/>
        <v>1190476.1904761903</v>
      </c>
      <c r="BM271" s="30">
        <f t="shared" ca="1" si="679"/>
        <v>1190476.1904761903</v>
      </c>
      <c r="BN271" s="30">
        <f t="shared" ca="1" si="679"/>
        <v>1190476.1904761903</v>
      </c>
      <c r="BO271" s="30">
        <f t="shared" ca="1" si="679"/>
        <v>1190476.1904761903</v>
      </c>
      <c r="BP271" s="30">
        <f t="shared" ca="1" si="679"/>
        <v>1190476.1904761903</v>
      </c>
      <c r="BQ271" s="30">
        <f t="shared" ca="1" si="679"/>
        <v>1190476.1904761903</v>
      </c>
      <c r="BR271" s="30">
        <f t="shared" ca="1" si="679"/>
        <v>1190476.1904761903</v>
      </c>
      <c r="BS271" s="30">
        <f t="shared" ca="1" si="679"/>
        <v>1190476.1904761903</v>
      </c>
      <c r="BT271" s="30">
        <f t="shared" ca="1" si="679"/>
        <v>1190476.1904761903</v>
      </c>
      <c r="BU271" s="30">
        <f t="shared" ca="1" si="679"/>
        <v>1190476.1904761903</v>
      </c>
      <c r="BV271" s="30">
        <f t="shared" ca="1" si="679"/>
        <v>0</v>
      </c>
      <c r="BW271" s="30">
        <f t="shared" ca="1" si="679"/>
        <v>0</v>
      </c>
      <c r="BX271" s="30">
        <f t="shared" ca="1" si="679"/>
        <v>0</v>
      </c>
      <c r="BY271" s="30">
        <f t="shared" ca="1" si="679"/>
        <v>0</v>
      </c>
      <c r="BZ271" s="30">
        <f t="shared" ca="1" si="679"/>
        <v>0</v>
      </c>
      <c r="CA271" s="30">
        <f t="shared" ca="1" si="679"/>
        <v>0</v>
      </c>
      <c r="CB271" s="30">
        <f t="shared" ca="1" si="679"/>
        <v>0</v>
      </c>
      <c r="CC271" s="30">
        <f t="shared" ca="1" si="679"/>
        <v>0</v>
      </c>
      <c r="CD271" s="30">
        <f t="shared" ca="1" si="679"/>
        <v>0</v>
      </c>
      <c r="CE271" s="30">
        <f t="shared" ca="1" si="679"/>
        <v>0</v>
      </c>
      <c r="CF271" s="30">
        <f t="shared" ca="1" si="679"/>
        <v>0</v>
      </c>
      <c r="CG271" s="30">
        <f t="shared" ca="1" si="679"/>
        <v>0</v>
      </c>
      <c r="CH271" s="30">
        <f t="shared" ca="1" si="679"/>
        <v>0</v>
      </c>
      <c r="CI271" s="30">
        <f t="shared" ca="1" si="679"/>
        <v>0</v>
      </c>
      <c r="CJ271" s="30">
        <f t="shared" ca="1" si="679"/>
        <v>0</v>
      </c>
      <c r="CK271" s="30">
        <f t="shared" ca="1" si="679"/>
        <v>0</v>
      </c>
      <c r="CL271" s="30">
        <f t="shared" ref="CL271:CT271" ca="1" si="680">CL234/(1+$S271)</f>
        <v>0</v>
      </c>
      <c r="CM271" s="30">
        <f t="shared" ca="1" si="680"/>
        <v>0</v>
      </c>
      <c r="CN271" s="30">
        <f t="shared" ca="1" si="680"/>
        <v>0</v>
      </c>
      <c r="CO271" s="30">
        <f t="shared" ca="1" si="680"/>
        <v>0</v>
      </c>
      <c r="CP271" s="30">
        <f t="shared" ca="1" si="680"/>
        <v>0</v>
      </c>
      <c r="CQ271" s="30">
        <f t="shared" ca="1" si="680"/>
        <v>0</v>
      </c>
      <c r="CR271" s="30">
        <f t="shared" ca="1" si="680"/>
        <v>0</v>
      </c>
      <c r="CS271" s="30">
        <f t="shared" ca="1" si="680"/>
        <v>0</v>
      </c>
      <c r="CT271" s="30">
        <f t="shared" ca="1" si="680"/>
        <v>0</v>
      </c>
    </row>
    <row r="272" spans="1:98" s="13" customFormat="1" x14ac:dyDescent="0.3">
      <c r="A272" s="12">
        <f>ROW()</f>
        <v>272</v>
      </c>
      <c r="B272" s="102"/>
      <c r="C272" s="142"/>
      <c r="E272" s="92"/>
      <c r="F272" s="13" t="s">
        <v>134</v>
      </c>
      <c r="M272" s="4" t="str">
        <f>Lists!$R$8</f>
        <v>руб.</v>
      </c>
      <c r="P272" s="10"/>
      <c r="R272" s="92"/>
      <c r="S272" s="10"/>
      <c r="V272" s="80">
        <f ca="1">W272-(W269-W271)</f>
        <v>0</v>
      </c>
      <c r="W272" s="10">
        <f ca="1">SUM(INDIRECT(ADDRESS(ROW(),SUMIFS($1:$1,$5:$5,1))):INDIRECT(ADDRESS(ROW(),SUMIFS($1:$1,$5:$5,MAX($5:$5)))))</f>
        <v>95775709.380971551</v>
      </c>
      <c r="Z272" s="10">
        <f ca="1">Z269-Z271</f>
        <v>-3278787.8787878784</v>
      </c>
      <c r="AA272" s="10">
        <f t="shared" ref="AA272:CL272" ca="1" si="681">AA269-AA271</f>
        <v>-3370454.5454545454</v>
      </c>
      <c r="AB272" s="10">
        <f t="shared" ca="1" si="681"/>
        <v>-3587121.2121212119</v>
      </c>
      <c r="AC272" s="10">
        <f t="shared" ca="1" si="681"/>
        <v>-4018073.593073593</v>
      </c>
      <c r="AD272" s="10">
        <f t="shared" ca="1" si="681"/>
        <v>-4143073.593073593</v>
      </c>
      <c r="AE272" s="10">
        <f t="shared" ca="1" si="681"/>
        <v>-4226406.9264069265</v>
      </c>
      <c r="AF272" s="10">
        <f t="shared" ca="1" si="681"/>
        <v>-4226406.9264069265</v>
      </c>
      <c r="AG272" s="10">
        <f t="shared" ca="1" si="681"/>
        <v>-4226406.9264069265</v>
      </c>
      <c r="AH272" s="10">
        <f t="shared" ca="1" si="681"/>
        <v>-4223677.6433766233</v>
      </c>
      <c r="AI272" s="10">
        <f t="shared" ca="1" si="681"/>
        <v>-4203413.2512554117</v>
      </c>
      <c r="AJ272" s="10">
        <f t="shared" ca="1" si="681"/>
        <v>-4155551.3891948052</v>
      </c>
      <c r="AK272" s="10">
        <f t="shared" ca="1" si="681"/>
        <v>-4098761.528755411</v>
      </c>
      <c r="AL272" s="10">
        <f t="shared" ca="1" si="681"/>
        <v>-4040577.1147857141</v>
      </c>
      <c r="AM272" s="10">
        <f t="shared" ca="1" si="681"/>
        <v>-3984080.1083796537</v>
      </c>
      <c r="AN272" s="10">
        <f t="shared" ca="1" si="681"/>
        <v>-3894472.808405411</v>
      </c>
      <c r="AO272" s="10">
        <f t="shared" ca="1" si="681"/>
        <v>-3698739.1194773805</v>
      </c>
      <c r="AP272" s="10">
        <f t="shared" ca="1" si="681"/>
        <v>-3369879.1910910169</v>
      </c>
      <c r="AQ272" s="10">
        <f t="shared" ca="1" si="681"/>
        <v>-2900259.5581134413</v>
      </c>
      <c r="AR272" s="10">
        <f t="shared" ca="1" si="681"/>
        <v>-2606880.4182400648</v>
      </c>
      <c r="AS272" s="10">
        <f t="shared" ca="1" si="681"/>
        <v>-1937107.1090705178</v>
      </c>
      <c r="AT272" s="10">
        <f t="shared" ca="1" si="681"/>
        <v>-1221304.5247565033</v>
      </c>
      <c r="AU272" s="10">
        <f t="shared" ca="1" si="681"/>
        <v>-481303.47003657836</v>
      </c>
      <c r="AV272" s="10">
        <f t="shared" ca="1" si="681"/>
        <v>271240.89456319343</v>
      </c>
      <c r="AW272" s="10">
        <f t="shared" ca="1" si="681"/>
        <v>1029369.1810503909</v>
      </c>
      <c r="AX272" s="10">
        <f t="shared" ca="1" si="681"/>
        <v>1491645.6417917218</v>
      </c>
      <c r="AY272" s="10">
        <f t="shared" ca="1" si="681"/>
        <v>2252164.2267788434</v>
      </c>
      <c r="AZ272" s="10">
        <f t="shared" ca="1" si="681"/>
        <v>3012885.4316765731</v>
      </c>
      <c r="BA272" s="10">
        <f t="shared" ca="1" si="681"/>
        <v>3773635.6316561159</v>
      </c>
      <c r="BB272" s="10">
        <f t="shared" ca="1" si="681"/>
        <v>4534379.872913314</v>
      </c>
      <c r="BC272" s="10">
        <f t="shared" ca="1" si="681"/>
        <v>4997501.5199988121</v>
      </c>
      <c r="BD272" s="10">
        <f t="shared" ca="1" si="681"/>
        <v>5758242.2147033578</v>
      </c>
      <c r="BE272" s="10">
        <f t="shared" ca="1" si="681"/>
        <v>6512159.7018321427</v>
      </c>
      <c r="BF272" s="10">
        <f t="shared" ca="1" si="681"/>
        <v>7215416.208657898</v>
      </c>
      <c r="BG272" s="10">
        <f t="shared" ca="1" si="681"/>
        <v>7799018.0603321493</v>
      </c>
      <c r="BH272" s="10">
        <f t="shared" ca="1" si="681"/>
        <v>8240645.2609079033</v>
      </c>
      <c r="BI272" s="10">
        <f t="shared" ca="1" si="681"/>
        <v>8536811.4265594184</v>
      </c>
      <c r="BJ272" s="10">
        <f t="shared" ca="1" si="681"/>
        <v>8708793.0951351821</v>
      </c>
      <c r="BK272" s="10">
        <f t="shared" ca="1" si="681"/>
        <v>8800466.9834723026</v>
      </c>
      <c r="BL272" s="10">
        <f t="shared" ca="1" si="681"/>
        <v>8845653.7570650987</v>
      </c>
      <c r="BM272" s="10">
        <f t="shared" ca="1" si="681"/>
        <v>8866474.4450139627</v>
      </c>
      <c r="BN272" s="10">
        <f t="shared" ca="1" si="681"/>
        <v>8874682.3731514625</v>
      </c>
      <c r="BO272" s="10">
        <f t="shared" ca="1" si="681"/>
        <v>8877292.3978798725</v>
      </c>
      <c r="BP272" s="10">
        <f t="shared" ca="1" si="681"/>
        <v>8878136.165602982</v>
      </c>
      <c r="BQ272" s="10">
        <f t="shared" ca="1" si="681"/>
        <v>8878358.2753204107</v>
      </c>
      <c r="BR272" s="10">
        <f t="shared" ca="1" si="681"/>
        <v>8878377.7651272193</v>
      </c>
      <c r="BS272" s="10">
        <f t="shared" ca="1" si="681"/>
        <v>8878368.2598522268</v>
      </c>
      <c r="BT272" s="10">
        <f t="shared" ca="1" si="681"/>
        <v>8878364.7132995725</v>
      </c>
      <c r="BU272" s="10">
        <f t="shared" ca="1" si="681"/>
        <v>8878364.7132995725</v>
      </c>
      <c r="BV272" s="10">
        <f t="shared" ca="1" si="681"/>
        <v>0</v>
      </c>
      <c r="BW272" s="10">
        <f t="shared" ca="1" si="681"/>
        <v>0</v>
      </c>
      <c r="BX272" s="10">
        <f t="shared" ca="1" si="681"/>
        <v>0</v>
      </c>
      <c r="BY272" s="10">
        <f t="shared" ca="1" si="681"/>
        <v>0</v>
      </c>
      <c r="BZ272" s="10">
        <f t="shared" ca="1" si="681"/>
        <v>0</v>
      </c>
      <c r="CA272" s="10">
        <f t="shared" ca="1" si="681"/>
        <v>0</v>
      </c>
      <c r="CB272" s="10">
        <f t="shared" ca="1" si="681"/>
        <v>0</v>
      </c>
      <c r="CC272" s="10">
        <f t="shared" ca="1" si="681"/>
        <v>0</v>
      </c>
      <c r="CD272" s="10">
        <f t="shared" ca="1" si="681"/>
        <v>0</v>
      </c>
      <c r="CE272" s="10">
        <f t="shared" ca="1" si="681"/>
        <v>0</v>
      </c>
      <c r="CF272" s="10">
        <f t="shared" ca="1" si="681"/>
        <v>0</v>
      </c>
      <c r="CG272" s="10">
        <f t="shared" ca="1" si="681"/>
        <v>0</v>
      </c>
      <c r="CH272" s="10">
        <f t="shared" ca="1" si="681"/>
        <v>0</v>
      </c>
      <c r="CI272" s="10">
        <f t="shared" ca="1" si="681"/>
        <v>0</v>
      </c>
      <c r="CJ272" s="10">
        <f t="shared" ca="1" si="681"/>
        <v>0</v>
      </c>
      <c r="CK272" s="10">
        <f t="shared" ca="1" si="681"/>
        <v>0</v>
      </c>
      <c r="CL272" s="10">
        <f t="shared" ca="1" si="681"/>
        <v>0</v>
      </c>
      <c r="CM272" s="10">
        <f t="shared" ref="CM272:CT272" ca="1" si="682">CM269-CM271</f>
        <v>0</v>
      </c>
      <c r="CN272" s="10">
        <f t="shared" ca="1" si="682"/>
        <v>0</v>
      </c>
      <c r="CO272" s="10">
        <f t="shared" ca="1" si="682"/>
        <v>0</v>
      </c>
      <c r="CP272" s="10">
        <f t="shared" ca="1" si="682"/>
        <v>0</v>
      </c>
      <c r="CQ272" s="10">
        <f t="shared" ca="1" si="682"/>
        <v>0</v>
      </c>
      <c r="CR272" s="10">
        <f t="shared" ca="1" si="682"/>
        <v>0</v>
      </c>
      <c r="CS272" s="10">
        <f t="shared" ca="1" si="682"/>
        <v>0</v>
      </c>
      <c r="CT272" s="10">
        <f t="shared" ca="1" si="682"/>
        <v>0</v>
      </c>
    </row>
    <row r="273" spans="1:98" s="27" customFormat="1" ht="12" x14ac:dyDescent="0.25">
      <c r="A273" s="26">
        <f>ROW()</f>
        <v>273</v>
      </c>
      <c r="B273" s="95"/>
      <c r="C273" s="142"/>
      <c r="E273" s="24"/>
      <c r="F273" s="127" t="s">
        <v>137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125"/>
      <c r="S273" s="129"/>
      <c r="T273" s="124"/>
      <c r="U273" s="124"/>
      <c r="V273" s="85"/>
      <c r="W273" s="29">
        <f ca="1">SUM(INDIRECT(ADDRESS(ROW(),SUMIFS($1:$1,$5:$5,1))):INDIRECT(ADDRESS(ROW(),SUMIFS($1:$1,$5:$5,MAX($5:$5)))))</f>
        <v>0</v>
      </c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</row>
    <row r="274" spans="1:98" s="13" customFormat="1" x14ac:dyDescent="0.3">
      <c r="A274" s="12">
        <f>ROW()</f>
        <v>274</v>
      </c>
      <c r="B274" s="102"/>
      <c r="C274" s="142"/>
      <c r="E274" s="92"/>
      <c r="F274" s="13" t="s">
        <v>138</v>
      </c>
      <c r="M274" s="4" t="str">
        <f>Lists!$R$8</f>
        <v>руб.</v>
      </c>
      <c r="P274" s="10"/>
      <c r="R274" s="92"/>
      <c r="S274" s="10"/>
      <c r="V274" s="80">
        <f ca="1">W274-(W272-W273)</f>
        <v>0</v>
      </c>
      <c r="W274" s="10">
        <f ca="1">SUM(INDIRECT(ADDRESS(ROW(),SUMIFS($1:$1,$5:$5,1))):INDIRECT(ADDRESS(ROW(),SUMIFS($1:$1,$5:$5,MAX($5:$5)))))</f>
        <v>95775709.380971551</v>
      </c>
      <c r="Z274" s="10">
        <f ca="1">Z272-Z273</f>
        <v>-3278787.8787878784</v>
      </c>
      <c r="AA274" s="10">
        <f t="shared" ref="AA274:CL274" ca="1" si="683">AA272-AA273</f>
        <v>-3370454.5454545454</v>
      </c>
      <c r="AB274" s="10">
        <f t="shared" ca="1" si="683"/>
        <v>-3587121.2121212119</v>
      </c>
      <c r="AC274" s="10">
        <f t="shared" ca="1" si="683"/>
        <v>-4018073.593073593</v>
      </c>
      <c r="AD274" s="10">
        <f t="shared" ca="1" si="683"/>
        <v>-4143073.593073593</v>
      </c>
      <c r="AE274" s="10">
        <f t="shared" ca="1" si="683"/>
        <v>-4226406.9264069265</v>
      </c>
      <c r="AF274" s="10">
        <f t="shared" ca="1" si="683"/>
        <v>-4226406.9264069265</v>
      </c>
      <c r="AG274" s="10">
        <f t="shared" ca="1" si="683"/>
        <v>-4226406.9264069265</v>
      </c>
      <c r="AH274" s="10">
        <f t="shared" ca="1" si="683"/>
        <v>-4223677.6433766233</v>
      </c>
      <c r="AI274" s="10">
        <f t="shared" ca="1" si="683"/>
        <v>-4203413.2512554117</v>
      </c>
      <c r="AJ274" s="10">
        <f t="shared" ca="1" si="683"/>
        <v>-4155551.3891948052</v>
      </c>
      <c r="AK274" s="10">
        <f t="shared" ca="1" si="683"/>
        <v>-4098761.528755411</v>
      </c>
      <c r="AL274" s="10">
        <f t="shared" ca="1" si="683"/>
        <v>-4040577.1147857141</v>
      </c>
      <c r="AM274" s="10">
        <f t="shared" ca="1" si="683"/>
        <v>-3984080.1083796537</v>
      </c>
      <c r="AN274" s="10">
        <f t="shared" ca="1" si="683"/>
        <v>-3894472.808405411</v>
      </c>
      <c r="AO274" s="10">
        <f t="shared" ca="1" si="683"/>
        <v>-3698739.1194773805</v>
      </c>
      <c r="AP274" s="10">
        <f t="shared" ca="1" si="683"/>
        <v>-3369879.1910910169</v>
      </c>
      <c r="AQ274" s="10">
        <f t="shared" ca="1" si="683"/>
        <v>-2900259.5581134413</v>
      </c>
      <c r="AR274" s="10">
        <f t="shared" ca="1" si="683"/>
        <v>-2606880.4182400648</v>
      </c>
      <c r="AS274" s="10">
        <f t="shared" ca="1" si="683"/>
        <v>-1937107.1090705178</v>
      </c>
      <c r="AT274" s="10">
        <f t="shared" ca="1" si="683"/>
        <v>-1221304.5247565033</v>
      </c>
      <c r="AU274" s="10">
        <f t="shared" ca="1" si="683"/>
        <v>-481303.47003657836</v>
      </c>
      <c r="AV274" s="10">
        <f t="shared" ca="1" si="683"/>
        <v>271240.89456319343</v>
      </c>
      <c r="AW274" s="10">
        <f t="shared" ca="1" si="683"/>
        <v>1029369.1810503909</v>
      </c>
      <c r="AX274" s="10">
        <f t="shared" ca="1" si="683"/>
        <v>1491645.6417917218</v>
      </c>
      <c r="AY274" s="10">
        <f t="shared" ca="1" si="683"/>
        <v>2252164.2267788434</v>
      </c>
      <c r="AZ274" s="10">
        <f t="shared" ca="1" si="683"/>
        <v>3012885.4316765731</v>
      </c>
      <c r="BA274" s="10">
        <f t="shared" ca="1" si="683"/>
        <v>3773635.6316561159</v>
      </c>
      <c r="BB274" s="10">
        <f t="shared" ca="1" si="683"/>
        <v>4534379.872913314</v>
      </c>
      <c r="BC274" s="10">
        <f t="shared" ca="1" si="683"/>
        <v>4997501.5199988121</v>
      </c>
      <c r="BD274" s="10">
        <f t="shared" ca="1" si="683"/>
        <v>5758242.2147033578</v>
      </c>
      <c r="BE274" s="10">
        <f t="shared" ca="1" si="683"/>
        <v>6512159.7018321427</v>
      </c>
      <c r="BF274" s="10">
        <f t="shared" ca="1" si="683"/>
        <v>7215416.208657898</v>
      </c>
      <c r="BG274" s="10">
        <f t="shared" ca="1" si="683"/>
        <v>7799018.0603321493</v>
      </c>
      <c r="BH274" s="10">
        <f t="shared" ca="1" si="683"/>
        <v>8240645.2609079033</v>
      </c>
      <c r="BI274" s="10">
        <f t="shared" ca="1" si="683"/>
        <v>8536811.4265594184</v>
      </c>
      <c r="BJ274" s="10">
        <f t="shared" ca="1" si="683"/>
        <v>8708793.0951351821</v>
      </c>
      <c r="BK274" s="10">
        <f t="shared" ca="1" si="683"/>
        <v>8800466.9834723026</v>
      </c>
      <c r="BL274" s="10">
        <f t="shared" ca="1" si="683"/>
        <v>8845653.7570650987</v>
      </c>
      <c r="BM274" s="10">
        <f t="shared" ca="1" si="683"/>
        <v>8866474.4450139627</v>
      </c>
      <c r="BN274" s="10">
        <f t="shared" ca="1" si="683"/>
        <v>8874682.3731514625</v>
      </c>
      <c r="BO274" s="10">
        <f t="shared" ca="1" si="683"/>
        <v>8877292.3978798725</v>
      </c>
      <c r="BP274" s="10">
        <f t="shared" ca="1" si="683"/>
        <v>8878136.165602982</v>
      </c>
      <c r="BQ274" s="10">
        <f t="shared" ca="1" si="683"/>
        <v>8878358.2753204107</v>
      </c>
      <c r="BR274" s="10">
        <f t="shared" ca="1" si="683"/>
        <v>8878377.7651272193</v>
      </c>
      <c r="BS274" s="10">
        <f t="shared" ca="1" si="683"/>
        <v>8878368.2598522268</v>
      </c>
      <c r="BT274" s="10">
        <f t="shared" ca="1" si="683"/>
        <v>8878364.7132995725</v>
      </c>
      <c r="BU274" s="10">
        <f t="shared" ca="1" si="683"/>
        <v>8878364.7132995725</v>
      </c>
      <c r="BV274" s="10">
        <f t="shared" ca="1" si="683"/>
        <v>0</v>
      </c>
      <c r="BW274" s="10">
        <f t="shared" ca="1" si="683"/>
        <v>0</v>
      </c>
      <c r="BX274" s="10">
        <f t="shared" ca="1" si="683"/>
        <v>0</v>
      </c>
      <c r="BY274" s="10">
        <f t="shared" ca="1" si="683"/>
        <v>0</v>
      </c>
      <c r="BZ274" s="10">
        <f t="shared" ca="1" si="683"/>
        <v>0</v>
      </c>
      <c r="CA274" s="10">
        <f t="shared" ca="1" si="683"/>
        <v>0</v>
      </c>
      <c r="CB274" s="10">
        <f t="shared" ca="1" si="683"/>
        <v>0</v>
      </c>
      <c r="CC274" s="10">
        <f t="shared" ca="1" si="683"/>
        <v>0</v>
      </c>
      <c r="CD274" s="10">
        <f t="shared" ca="1" si="683"/>
        <v>0</v>
      </c>
      <c r="CE274" s="10">
        <f t="shared" ca="1" si="683"/>
        <v>0</v>
      </c>
      <c r="CF274" s="10">
        <f t="shared" ca="1" si="683"/>
        <v>0</v>
      </c>
      <c r="CG274" s="10">
        <f t="shared" ca="1" si="683"/>
        <v>0</v>
      </c>
      <c r="CH274" s="10">
        <f t="shared" ca="1" si="683"/>
        <v>0</v>
      </c>
      <c r="CI274" s="10">
        <f t="shared" ca="1" si="683"/>
        <v>0</v>
      </c>
      <c r="CJ274" s="10">
        <f t="shared" ca="1" si="683"/>
        <v>0</v>
      </c>
      <c r="CK274" s="10">
        <f t="shared" ca="1" si="683"/>
        <v>0</v>
      </c>
      <c r="CL274" s="10">
        <f t="shared" ca="1" si="683"/>
        <v>0</v>
      </c>
      <c r="CM274" s="10">
        <f t="shared" ref="CM274:CT274" ca="1" si="684">CM272-CM273</f>
        <v>0</v>
      </c>
      <c r="CN274" s="10">
        <f t="shared" ca="1" si="684"/>
        <v>0</v>
      </c>
      <c r="CO274" s="10">
        <f t="shared" ca="1" si="684"/>
        <v>0</v>
      </c>
      <c r="CP274" s="10">
        <f t="shared" ca="1" si="684"/>
        <v>0</v>
      </c>
      <c r="CQ274" s="10">
        <f t="shared" ca="1" si="684"/>
        <v>0</v>
      </c>
      <c r="CR274" s="10">
        <f t="shared" ca="1" si="684"/>
        <v>0</v>
      </c>
      <c r="CS274" s="10">
        <f t="shared" ca="1" si="684"/>
        <v>0</v>
      </c>
      <c r="CT274" s="10">
        <f t="shared" ca="1" si="684"/>
        <v>0</v>
      </c>
    </row>
    <row r="275" spans="1:98" s="27" customFormat="1" ht="12" x14ac:dyDescent="0.25">
      <c r="A275" s="26">
        <f>ROW()</f>
        <v>275</v>
      </c>
      <c r="B275" s="95"/>
      <c r="C275" s="142"/>
      <c r="E275" s="24"/>
      <c r="F275" s="127" t="s">
        <v>139</v>
      </c>
      <c r="H275" s="67"/>
      <c r="I275" s="67"/>
      <c r="J275" s="67"/>
      <c r="K275" s="67"/>
      <c r="L275" s="67"/>
      <c r="M275" s="27" t="str">
        <f>Lists!$R$8</f>
        <v>руб.</v>
      </c>
      <c r="P275" s="30"/>
      <c r="Q275" s="124"/>
      <c r="R275" s="44" t="s">
        <v>24</v>
      </c>
      <c r="S275" s="122">
        <v>0.2</v>
      </c>
      <c r="T275" s="124"/>
      <c r="U275" s="124"/>
      <c r="V275" s="85"/>
      <c r="W275" s="29">
        <f ca="1">SUM(INDIRECT(ADDRESS(ROW(),SUMIFS($1:$1,$5:$5,1))):INDIRECT(ADDRESS(ROW(),SUMIFS($1:$1,$5:$5,MAX($5:$5)))))</f>
        <v>19155141.876194309</v>
      </c>
      <c r="Z275" s="30">
        <f ca="1">IF(SUM($Y274:Z274)&gt;0,SUM($Y274:Z274)*$S275-SUM($Y275:Y275),0)</f>
        <v>0</v>
      </c>
      <c r="AA275" s="30">
        <f ca="1">IF(SUM($Y274:AA274)&gt;0,SUM($Y274:AA274)*$S275-SUM($Y275:Z275),0)</f>
        <v>0</v>
      </c>
      <c r="AB275" s="30">
        <f ca="1">IF(SUM($Y274:AB274)&gt;0,SUM($Y274:AB274)*$S275-SUM($Y275:AA275),0)</f>
        <v>0</v>
      </c>
      <c r="AC275" s="30">
        <f ca="1">IF(SUM($Y274:AC274)&gt;0,SUM($Y274:AC274)*$S275-SUM($Y275:AB275),0)</f>
        <v>0</v>
      </c>
      <c r="AD275" s="30">
        <f ca="1">IF(SUM($Y274:AD274)&gt;0,SUM($Y274:AD274)*$S275-SUM($Y275:AC275),0)</f>
        <v>0</v>
      </c>
      <c r="AE275" s="30">
        <f ca="1">IF(SUM($Y274:AE274)&gt;0,SUM($Y274:AE274)*$S275-SUM($Y275:AD275),0)</f>
        <v>0</v>
      </c>
      <c r="AF275" s="30">
        <f ca="1">IF(SUM($Y274:AF274)&gt;0,SUM($Y274:AF274)*$S275-SUM($Y275:AE275),0)</f>
        <v>0</v>
      </c>
      <c r="AG275" s="30">
        <f ca="1">IF(SUM($Y274:AG274)&gt;0,SUM($Y274:AG274)*$S275-SUM($Y275:AF275),0)</f>
        <v>0</v>
      </c>
      <c r="AH275" s="30">
        <f ca="1">IF(SUM($Y274:AH274)&gt;0,SUM($Y274:AH274)*$S275-SUM($Y275:AG275),0)</f>
        <v>0</v>
      </c>
      <c r="AI275" s="30">
        <f ca="1">IF(SUM($Y274:AI274)&gt;0,SUM($Y274:AI274)*$S275-SUM($Y275:AH275),0)</f>
        <v>0</v>
      </c>
      <c r="AJ275" s="30">
        <f ca="1">IF(SUM($Y274:AJ274)&gt;0,SUM($Y274:AJ274)*$S275-SUM($Y275:AI275),0)</f>
        <v>0</v>
      </c>
      <c r="AK275" s="30">
        <f ca="1">IF(SUM($Y274:AK274)&gt;0,SUM($Y274:AK274)*$S275-SUM($Y275:AJ275),0)</f>
        <v>0</v>
      </c>
      <c r="AL275" s="30">
        <f ca="1">IF(SUM($Y274:AL274)&gt;0,SUM($Y274:AL274)*$S275-SUM($Y275:AK275),0)</f>
        <v>0</v>
      </c>
      <c r="AM275" s="30">
        <f ca="1">IF(SUM($Y274:AM274)&gt;0,SUM($Y274:AM274)*$S275-SUM($Y275:AL275),0)</f>
        <v>0</v>
      </c>
      <c r="AN275" s="30">
        <f ca="1">IF(SUM($Y274:AN274)&gt;0,SUM($Y274:AN274)*$S275-SUM($Y275:AM275),0)</f>
        <v>0</v>
      </c>
      <c r="AO275" s="30">
        <f ca="1">IF(SUM($Y274:AO274)&gt;0,SUM($Y274:AO274)*$S275-SUM($Y275:AN275),0)</f>
        <v>0</v>
      </c>
      <c r="AP275" s="30">
        <f ca="1">IF(SUM($Y274:AP274)&gt;0,SUM($Y274:AP274)*$S275-SUM($Y275:AO275),0)</f>
        <v>0</v>
      </c>
      <c r="AQ275" s="30">
        <f ca="1">IF(SUM($Y274:AQ274)&gt;0,SUM($Y274:AQ274)*$S275-SUM($Y275:AP275),0)</f>
        <v>0</v>
      </c>
      <c r="AR275" s="30">
        <f ca="1">IF(SUM($Y274:AR274)&gt;0,SUM($Y274:AR274)*$S275-SUM($Y275:AQ275),0)</f>
        <v>0</v>
      </c>
      <c r="AS275" s="30">
        <f ca="1">IF(SUM($Y274:AS274)&gt;0,SUM($Y274:AS274)*$S275-SUM($Y275:AR275),0)</f>
        <v>0</v>
      </c>
      <c r="AT275" s="30">
        <f ca="1">IF(SUM($Y274:AT274)&gt;0,SUM($Y274:AT274)*$S275-SUM($Y275:AS275),0)</f>
        <v>0</v>
      </c>
      <c r="AU275" s="30">
        <f ca="1">IF(SUM($Y274:AU274)&gt;0,SUM($Y274:AU274)*$S275-SUM($Y275:AT275),0)</f>
        <v>0</v>
      </c>
      <c r="AV275" s="30">
        <f ca="1">IF(SUM($Y274:AV274)&gt;0,SUM($Y274:AV274)*$S275-SUM($Y275:AU275),0)</f>
        <v>0</v>
      </c>
      <c r="AW275" s="30">
        <f ca="1">IF(SUM($Y274:AW274)&gt;0,SUM($Y274:AW274)*$S275-SUM($Y275:AV275),0)</f>
        <v>0</v>
      </c>
      <c r="AX275" s="30">
        <f ca="1">IF(SUM($Y274:AX274)&gt;0,SUM($Y274:AX274)*$S275-SUM($Y275:AW275),0)</f>
        <v>0</v>
      </c>
      <c r="AY275" s="30">
        <f ca="1">IF(SUM($Y274:AY274)&gt;0,SUM($Y274:AY274)*$S275-SUM($Y275:AX275),0)</f>
        <v>0</v>
      </c>
      <c r="AZ275" s="30">
        <f ca="1">IF(SUM($Y274:AZ274)&gt;0,SUM($Y274:AZ274)*$S275-SUM($Y275:AY275),0)</f>
        <v>0</v>
      </c>
      <c r="BA275" s="30">
        <f ca="1">IF(SUM($Y274:BA274)&gt;0,SUM($Y274:BA274)*$S275-SUM($Y275:AZ275),0)</f>
        <v>0</v>
      </c>
      <c r="BB275" s="30">
        <f ca="1">IF(SUM($Y274:BB274)&gt;0,SUM($Y274:BB274)*$S275-SUM($Y275:BA275),0)</f>
        <v>0</v>
      </c>
      <c r="BC275" s="30">
        <f ca="1">IF(SUM($Y274:BC274)&gt;0,SUM($Y274:BC274)*$S275-SUM($Y275:BB275),0)</f>
        <v>0</v>
      </c>
      <c r="BD275" s="30">
        <f ca="1">IF(SUM($Y274:BD274)&gt;0,SUM($Y274:BD274)*$S275-SUM($Y275:BC275),0)</f>
        <v>0</v>
      </c>
      <c r="BE275" s="30">
        <f ca="1">IF(SUM($Y274:BE274)&gt;0,SUM($Y274:BE274)*$S275-SUM($Y275:BD275),0)</f>
        <v>0</v>
      </c>
      <c r="BF275" s="30">
        <f ca="1">IF(SUM($Y274:BF274)&gt;0,SUM($Y274:BF274)*$S275-SUM($Y275:BE275),0)</f>
        <v>0</v>
      </c>
      <c r="BG275" s="30">
        <f ca="1">IF(SUM($Y274:BG274)&gt;0,SUM($Y274:BG274)*$S275-SUM($Y275:BF275),0)</f>
        <v>0</v>
      </c>
      <c r="BH275" s="30">
        <f ca="1">IF(SUM($Y274:BH274)&gt;0,SUM($Y274:BH274)*$S275-SUM($Y275:BG275),0)</f>
        <v>0</v>
      </c>
      <c r="BI275" s="30">
        <f ca="1">IF(SUM($Y274:BI274)&gt;0,SUM($Y274:BI274)*$S275-SUM($Y275:BH275),0)</f>
        <v>0</v>
      </c>
      <c r="BJ275" s="30">
        <f ca="1">IF(SUM($Y274:BJ274)&gt;0,SUM($Y274:BJ274)*$S275-SUM($Y275:BI275),0)</f>
        <v>0</v>
      </c>
      <c r="BK275" s="30">
        <f ca="1">IF(SUM($Y274:BK274)&gt;0,SUM($Y274:BK274)*$S275-SUM($Y275:BJ275),0)</f>
        <v>1408327.3030718327</v>
      </c>
      <c r="BL275" s="30">
        <f ca="1">IF(SUM($Y274:BL274)&gt;0,SUM($Y274:BL274)*$S275-SUM($Y275:BK275),0)</f>
        <v>1769130.7514130198</v>
      </c>
      <c r="BM275" s="30">
        <f ca="1">IF(SUM($Y274:BM274)&gt;0,SUM($Y274:BM274)*$S275-SUM($Y275:BL275),0)</f>
        <v>1773294.8890027925</v>
      </c>
      <c r="BN275" s="30">
        <f ca="1">IF(SUM($Y274:BN274)&gt;0,SUM($Y274:BN274)*$S275-SUM($Y275:BM275),0)</f>
        <v>1774936.4746302925</v>
      </c>
      <c r="BO275" s="30">
        <f ca="1">IF(SUM($Y274:BO274)&gt;0,SUM($Y274:BO274)*$S275-SUM($Y275:BN275),0)</f>
        <v>1775458.4795759739</v>
      </c>
      <c r="BP275" s="30">
        <f ca="1">IF(SUM($Y274:BP274)&gt;0,SUM($Y274:BP274)*$S275-SUM($Y275:BO275),0)</f>
        <v>1775627.233120596</v>
      </c>
      <c r="BQ275" s="30">
        <f ca="1">IF(SUM($Y274:BQ274)&gt;0,SUM($Y274:BQ274)*$S275-SUM($Y275:BP275),0)</f>
        <v>1775671.6550640836</v>
      </c>
      <c r="BR275" s="30">
        <f ca="1">IF(SUM($Y274:BR274)&gt;0,SUM($Y274:BR274)*$S275-SUM($Y275:BQ275),0)</f>
        <v>1775675.553025445</v>
      </c>
      <c r="BS275" s="30">
        <f ca="1">IF(SUM($Y274:BS274)&gt;0,SUM($Y274:BS274)*$S275-SUM($Y275:BR275),0)</f>
        <v>1775673.6519704461</v>
      </c>
      <c r="BT275" s="30">
        <f ca="1">IF(SUM($Y274:BT274)&gt;0,SUM($Y274:BT274)*$S275-SUM($Y275:BS275),0)</f>
        <v>1775672.9426599126</v>
      </c>
      <c r="BU275" s="30">
        <f ca="1">IF(SUM($Y274:BU274)&gt;0,SUM($Y274:BU274)*$S275-SUM($Y275:BT275),0)</f>
        <v>1775672.9426599145</v>
      </c>
      <c r="BV275" s="30">
        <f ca="1">IF(SUM($Y274:BV274)&gt;0,SUM($Y274:BV274)*$S275-SUM($Y275:BU275),0)</f>
        <v>0</v>
      </c>
      <c r="BW275" s="30">
        <f ca="1">IF(SUM($Y274:BW274)&gt;0,SUM($Y274:BW274)*$S275-SUM($Y275:BV275),0)</f>
        <v>0</v>
      </c>
      <c r="BX275" s="30">
        <f ca="1">IF(SUM($Y274:BX274)&gt;0,SUM($Y274:BX274)*$S275-SUM($Y275:BW275),0)</f>
        <v>0</v>
      </c>
      <c r="BY275" s="30">
        <f ca="1">IF(SUM($Y274:BY274)&gt;0,SUM($Y274:BY274)*$S275-SUM($Y275:BX275),0)</f>
        <v>0</v>
      </c>
      <c r="BZ275" s="30">
        <f ca="1">IF(SUM($Y274:BZ274)&gt;0,SUM($Y274:BZ274)*$S275-SUM($Y275:BY275),0)</f>
        <v>0</v>
      </c>
      <c r="CA275" s="30">
        <f ca="1">IF(SUM($Y274:CA274)&gt;0,SUM($Y274:CA274)*$S275-SUM($Y275:BZ275),0)</f>
        <v>0</v>
      </c>
      <c r="CB275" s="30">
        <f ca="1">IF(SUM($Y274:CB274)&gt;0,SUM($Y274:CB274)*$S275-SUM($Y275:CA275),0)</f>
        <v>0</v>
      </c>
      <c r="CC275" s="30">
        <f ca="1">IF(SUM($Y274:CC274)&gt;0,SUM($Y274:CC274)*$S275-SUM($Y275:CB275),0)</f>
        <v>0</v>
      </c>
      <c r="CD275" s="30">
        <f ca="1">IF(SUM($Y274:CD274)&gt;0,SUM($Y274:CD274)*$S275-SUM($Y275:CC275),0)</f>
        <v>0</v>
      </c>
      <c r="CE275" s="30">
        <f ca="1">IF(SUM($Y274:CE274)&gt;0,SUM($Y274:CE274)*$S275-SUM($Y275:CD275),0)</f>
        <v>0</v>
      </c>
      <c r="CF275" s="30">
        <f ca="1">IF(SUM($Y274:CF274)&gt;0,SUM($Y274:CF274)*$S275-SUM($Y275:CE275),0)</f>
        <v>0</v>
      </c>
      <c r="CG275" s="30">
        <f ca="1">IF(SUM($Y274:CG274)&gt;0,SUM($Y274:CG274)*$S275-SUM($Y275:CF275),0)</f>
        <v>0</v>
      </c>
      <c r="CH275" s="30">
        <f ca="1">IF(SUM($Y274:CH274)&gt;0,SUM($Y274:CH274)*$S275-SUM($Y275:CG275),0)</f>
        <v>0</v>
      </c>
      <c r="CI275" s="30">
        <f ca="1">IF(SUM($Y274:CI274)&gt;0,SUM($Y274:CI274)*$S275-SUM($Y275:CH275),0)</f>
        <v>0</v>
      </c>
      <c r="CJ275" s="30">
        <f ca="1">IF(SUM($Y274:CJ274)&gt;0,SUM($Y274:CJ274)*$S275-SUM($Y275:CI275),0)</f>
        <v>0</v>
      </c>
      <c r="CK275" s="30">
        <f ca="1">IF(SUM($Y274:CK274)&gt;0,SUM($Y274:CK274)*$S275-SUM($Y275:CJ275),0)</f>
        <v>0</v>
      </c>
      <c r="CL275" s="30">
        <f ca="1">IF(SUM($Y274:CL274)&gt;0,SUM($Y274:CL274)*$S275-SUM($Y275:CK275),0)</f>
        <v>0</v>
      </c>
      <c r="CM275" s="30">
        <f ca="1">IF(SUM($Y274:CM274)&gt;0,SUM($Y274:CM274)*$S275-SUM($Y275:CL275),0)</f>
        <v>0</v>
      </c>
      <c r="CN275" s="30">
        <f ca="1">IF(SUM($Y274:CN274)&gt;0,SUM($Y274:CN274)*$S275-SUM($Y275:CM275),0)</f>
        <v>0</v>
      </c>
      <c r="CO275" s="30">
        <f ca="1">IF(SUM($Y274:CO274)&gt;0,SUM($Y274:CO274)*$S275-SUM($Y275:CN275),0)</f>
        <v>0</v>
      </c>
      <c r="CP275" s="30">
        <f ca="1">IF(SUM($Y274:CP274)&gt;0,SUM($Y274:CP274)*$S275-SUM($Y275:CO275),0)</f>
        <v>0</v>
      </c>
      <c r="CQ275" s="30">
        <f ca="1">IF(SUM($Y274:CQ274)&gt;0,SUM($Y274:CQ274)*$S275-SUM($Y275:CP275),0)</f>
        <v>0</v>
      </c>
      <c r="CR275" s="30">
        <f ca="1">IF(SUM($Y274:CR274)&gt;0,SUM($Y274:CR274)*$S275-SUM($Y275:CQ275),0)</f>
        <v>0</v>
      </c>
      <c r="CS275" s="30">
        <f ca="1">IF(SUM($Y274:CS274)&gt;0,SUM($Y274:CS274)*$S275-SUM($Y275:CR275),0)</f>
        <v>0</v>
      </c>
      <c r="CT275" s="30">
        <f ca="1">IF(SUM($Y274:CT274)&gt;0,SUM($Y274:CT274)*$S275-SUM($Y275:CS275),0)</f>
        <v>0</v>
      </c>
    </row>
    <row r="276" spans="1:98" s="13" customFormat="1" x14ac:dyDescent="0.3">
      <c r="A276" s="12">
        <f>ROW()</f>
        <v>276</v>
      </c>
      <c r="B276" s="102"/>
      <c r="C276" s="142"/>
      <c r="E276" s="92"/>
      <c r="F276" s="13" t="s">
        <v>140</v>
      </c>
      <c r="M276" s="4" t="str">
        <f>Lists!$R$8</f>
        <v>руб.</v>
      </c>
      <c r="P276" s="10"/>
      <c r="R276" s="92"/>
      <c r="S276" s="10"/>
      <c r="V276" s="80">
        <f ca="1">W276-(W274-W275)</f>
        <v>0</v>
      </c>
      <c r="W276" s="10">
        <f ca="1">SUM(INDIRECT(ADDRESS(ROW(),SUMIFS($1:$1,$5:$5,1))):INDIRECT(ADDRESS(ROW(),SUMIFS($1:$1,$5:$5,MAX($5:$5)))))</f>
        <v>76620567.504777223</v>
      </c>
      <c r="Z276" s="10">
        <f ca="1">Z274-Z275</f>
        <v>-3278787.8787878784</v>
      </c>
      <c r="AA276" s="10">
        <f t="shared" ref="AA276:CL276" ca="1" si="685">AA274-AA275</f>
        <v>-3370454.5454545454</v>
      </c>
      <c r="AB276" s="10">
        <f t="shared" ca="1" si="685"/>
        <v>-3587121.2121212119</v>
      </c>
      <c r="AC276" s="10">
        <f t="shared" ca="1" si="685"/>
        <v>-4018073.593073593</v>
      </c>
      <c r="AD276" s="10">
        <f t="shared" ca="1" si="685"/>
        <v>-4143073.593073593</v>
      </c>
      <c r="AE276" s="10">
        <f t="shared" ca="1" si="685"/>
        <v>-4226406.9264069265</v>
      </c>
      <c r="AF276" s="10">
        <f t="shared" ca="1" si="685"/>
        <v>-4226406.9264069265</v>
      </c>
      <c r="AG276" s="10">
        <f t="shared" ca="1" si="685"/>
        <v>-4226406.9264069265</v>
      </c>
      <c r="AH276" s="10">
        <f t="shared" ca="1" si="685"/>
        <v>-4223677.6433766233</v>
      </c>
      <c r="AI276" s="10">
        <f t="shared" ca="1" si="685"/>
        <v>-4203413.2512554117</v>
      </c>
      <c r="AJ276" s="10">
        <f t="shared" ca="1" si="685"/>
        <v>-4155551.3891948052</v>
      </c>
      <c r="AK276" s="10">
        <f t="shared" ca="1" si="685"/>
        <v>-4098761.528755411</v>
      </c>
      <c r="AL276" s="10">
        <f t="shared" ca="1" si="685"/>
        <v>-4040577.1147857141</v>
      </c>
      <c r="AM276" s="10">
        <f t="shared" ca="1" si="685"/>
        <v>-3984080.1083796537</v>
      </c>
      <c r="AN276" s="10">
        <f t="shared" ca="1" si="685"/>
        <v>-3894472.808405411</v>
      </c>
      <c r="AO276" s="10">
        <f t="shared" ca="1" si="685"/>
        <v>-3698739.1194773805</v>
      </c>
      <c r="AP276" s="10">
        <f t="shared" ca="1" si="685"/>
        <v>-3369879.1910910169</v>
      </c>
      <c r="AQ276" s="10">
        <f t="shared" ca="1" si="685"/>
        <v>-2900259.5581134413</v>
      </c>
      <c r="AR276" s="10">
        <f t="shared" ca="1" si="685"/>
        <v>-2606880.4182400648</v>
      </c>
      <c r="AS276" s="10">
        <f t="shared" ca="1" si="685"/>
        <v>-1937107.1090705178</v>
      </c>
      <c r="AT276" s="10">
        <f t="shared" ca="1" si="685"/>
        <v>-1221304.5247565033</v>
      </c>
      <c r="AU276" s="10">
        <f t="shared" ca="1" si="685"/>
        <v>-481303.47003657836</v>
      </c>
      <c r="AV276" s="10">
        <f t="shared" ca="1" si="685"/>
        <v>271240.89456319343</v>
      </c>
      <c r="AW276" s="10">
        <f t="shared" ca="1" si="685"/>
        <v>1029369.1810503909</v>
      </c>
      <c r="AX276" s="10">
        <f t="shared" ca="1" si="685"/>
        <v>1491645.6417917218</v>
      </c>
      <c r="AY276" s="10">
        <f t="shared" ca="1" si="685"/>
        <v>2252164.2267788434</v>
      </c>
      <c r="AZ276" s="10">
        <f t="shared" ca="1" si="685"/>
        <v>3012885.4316765731</v>
      </c>
      <c r="BA276" s="10">
        <f t="shared" ca="1" si="685"/>
        <v>3773635.6316561159</v>
      </c>
      <c r="BB276" s="10">
        <f t="shared" ca="1" si="685"/>
        <v>4534379.872913314</v>
      </c>
      <c r="BC276" s="10">
        <f t="shared" ca="1" si="685"/>
        <v>4997501.5199988121</v>
      </c>
      <c r="BD276" s="10">
        <f t="shared" ca="1" si="685"/>
        <v>5758242.2147033578</v>
      </c>
      <c r="BE276" s="10">
        <f t="shared" ca="1" si="685"/>
        <v>6512159.7018321427</v>
      </c>
      <c r="BF276" s="10">
        <f t="shared" ca="1" si="685"/>
        <v>7215416.208657898</v>
      </c>
      <c r="BG276" s="10">
        <f t="shared" ca="1" si="685"/>
        <v>7799018.0603321493</v>
      </c>
      <c r="BH276" s="10">
        <f t="shared" ca="1" si="685"/>
        <v>8240645.2609079033</v>
      </c>
      <c r="BI276" s="10">
        <f t="shared" ca="1" si="685"/>
        <v>8536811.4265594184</v>
      </c>
      <c r="BJ276" s="10">
        <f t="shared" ca="1" si="685"/>
        <v>8708793.0951351821</v>
      </c>
      <c r="BK276" s="10">
        <f t="shared" ca="1" si="685"/>
        <v>7392139.6804004703</v>
      </c>
      <c r="BL276" s="10">
        <f t="shared" ca="1" si="685"/>
        <v>7076523.0056520794</v>
      </c>
      <c r="BM276" s="10">
        <f t="shared" ca="1" si="685"/>
        <v>7093179.5560111701</v>
      </c>
      <c r="BN276" s="10">
        <f t="shared" ca="1" si="685"/>
        <v>7099745.89852117</v>
      </c>
      <c r="BO276" s="10">
        <f t="shared" ca="1" si="685"/>
        <v>7101833.9183038985</v>
      </c>
      <c r="BP276" s="10">
        <f t="shared" ca="1" si="685"/>
        <v>7102508.932482386</v>
      </c>
      <c r="BQ276" s="10">
        <f t="shared" ca="1" si="685"/>
        <v>7102686.6202563271</v>
      </c>
      <c r="BR276" s="10">
        <f t="shared" ca="1" si="685"/>
        <v>7102702.2121017743</v>
      </c>
      <c r="BS276" s="10">
        <f t="shared" ca="1" si="685"/>
        <v>7102694.6078817807</v>
      </c>
      <c r="BT276" s="10">
        <f t="shared" ca="1" si="685"/>
        <v>7102691.7706396598</v>
      </c>
      <c r="BU276" s="10">
        <f t="shared" ca="1" si="685"/>
        <v>7102691.770639658</v>
      </c>
      <c r="BV276" s="10">
        <f t="shared" ca="1" si="685"/>
        <v>0</v>
      </c>
      <c r="BW276" s="10">
        <f t="shared" ca="1" si="685"/>
        <v>0</v>
      </c>
      <c r="BX276" s="10">
        <f t="shared" ca="1" si="685"/>
        <v>0</v>
      </c>
      <c r="BY276" s="10">
        <f t="shared" ca="1" si="685"/>
        <v>0</v>
      </c>
      <c r="BZ276" s="10">
        <f t="shared" ca="1" si="685"/>
        <v>0</v>
      </c>
      <c r="CA276" s="10">
        <f t="shared" ca="1" si="685"/>
        <v>0</v>
      </c>
      <c r="CB276" s="10">
        <f t="shared" ca="1" si="685"/>
        <v>0</v>
      </c>
      <c r="CC276" s="10">
        <f t="shared" ca="1" si="685"/>
        <v>0</v>
      </c>
      <c r="CD276" s="10">
        <f t="shared" ca="1" si="685"/>
        <v>0</v>
      </c>
      <c r="CE276" s="10">
        <f t="shared" ca="1" si="685"/>
        <v>0</v>
      </c>
      <c r="CF276" s="10">
        <f t="shared" ca="1" si="685"/>
        <v>0</v>
      </c>
      <c r="CG276" s="10">
        <f t="shared" ca="1" si="685"/>
        <v>0</v>
      </c>
      <c r="CH276" s="10">
        <f t="shared" ca="1" si="685"/>
        <v>0</v>
      </c>
      <c r="CI276" s="10">
        <f t="shared" ca="1" si="685"/>
        <v>0</v>
      </c>
      <c r="CJ276" s="10">
        <f t="shared" ca="1" si="685"/>
        <v>0</v>
      </c>
      <c r="CK276" s="10">
        <f t="shared" ca="1" si="685"/>
        <v>0</v>
      </c>
      <c r="CL276" s="10">
        <f t="shared" ca="1" si="685"/>
        <v>0</v>
      </c>
      <c r="CM276" s="10">
        <f t="shared" ref="CM276:CT276" ca="1" si="686">CM274-CM275</f>
        <v>0</v>
      </c>
      <c r="CN276" s="10">
        <f t="shared" ca="1" si="686"/>
        <v>0</v>
      </c>
      <c r="CO276" s="10">
        <f t="shared" ca="1" si="686"/>
        <v>0</v>
      </c>
      <c r="CP276" s="10">
        <f t="shared" ca="1" si="686"/>
        <v>0</v>
      </c>
      <c r="CQ276" s="10">
        <f t="shared" ca="1" si="686"/>
        <v>0</v>
      </c>
      <c r="CR276" s="10">
        <f t="shared" ca="1" si="686"/>
        <v>0</v>
      </c>
      <c r="CS276" s="10">
        <f t="shared" ca="1" si="686"/>
        <v>0</v>
      </c>
      <c r="CT276" s="10">
        <f t="shared" ca="1" si="686"/>
        <v>0</v>
      </c>
    </row>
    <row r="277" spans="1:98" s="107" customFormat="1" ht="12" x14ac:dyDescent="0.25">
      <c r="A277" s="105">
        <f>ROW()</f>
        <v>277</v>
      </c>
      <c r="B277" s="106"/>
      <c r="C277" s="143"/>
      <c r="E277" s="108"/>
      <c r="F277" s="107" t="s">
        <v>141</v>
      </c>
      <c r="M277" s="107" t="s">
        <v>74</v>
      </c>
      <c r="P277" s="109"/>
      <c r="R277" s="108"/>
      <c r="S277" s="128"/>
      <c r="V277" s="110"/>
      <c r="W277" s="111">
        <f ca="1">IF(W$239=0,0,W276/W$239)</f>
        <v>0.10373932395379321</v>
      </c>
      <c r="X277" s="112"/>
      <c r="Y277" s="112"/>
      <c r="Z277" s="111">
        <f ca="1">IF(Z$239=0,0,Z276/Z$239)</f>
        <v>0</v>
      </c>
      <c r="AA277" s="111">
        <f t="shared" ref="AA277" ca="1" si="687">IF(AA$239=0,0,AA276/AA$239)</f>
        <v>0</v>
      </c>
      <c r="AB277" s="111">
        <f t="shared" ref="AB277" ca="1" si="688">IF(AB$239=0,0,AB276/AB$239)</f>
        <v>0</v>
      </c>
      <c r="AC277" s="111">
        <f t="shared" ref="AC277" ca="1" si="689">IF(AC$239=0,0,AC276/AC$239)</f>
        <v>0</v>
      </c>
      <c r="AD277" s="111">
        <f t="shared" ref="AD277" ca="1" si="690">IF(AD$239=0,0,AD276/AD$239)</f>
        <v>0</v>
      </c>
      <c r="AE277" s="111">
        <f t="shared" ref="AE277" ca="1" si="691">IF(AE$239=0,0,AE276/AE$239)</f>
        <v>0</v>
      </c>
      <c r="AF277" s="111">
        <f t="shared" ref="AF277" ca="1" si="692">IF(AF$239=0,0,AF276/AF$239)</f>
        <v>0</v>
      </c>
      <c r="AG277" s="111">
        <f t="shared" ref="AG277" ca="1" si="693">IF(AG$239=0,0,AG276/AG$239)</f>
        <v>0</v>
      </c>
      <c r="AH277" s="111">
        <f t="shared" ref="AH277" ca="1" si="694">IF(AH$239=0,0,AH276/AH$239)</f>
        <v>-805.50732208956276</v>
      </c>
      <c r="AI277" s="111">
        <f t="shared" ref="AI277" ca="1" si="695">IF(AI$239=0,0,AI276/AI$239)</f>
        <v>-92.497229197807044</v>
      </c>
      <c r="AJ277" s="111">
        <f t="shared" ref="AJ277" ca="1" si="696">IF(AJ$239=0,0,AJ276/AJ$239)</f>
        <v>-28.783830753640132</v>
      </c>
      <c r="AK277" s="111">
        <f t="shared" ref="AK277" ca="1" si="697">IF(AK$239=0,0,AK276/AK$239)</f>
        <v>-15.239985987080649</v>
      </c>
      <c r="AL277" s="111">
        <f t="shared" ref="AL277" ca="1" si="698">IF(AL$239=0,0,AL276/AL$239)</f>
        <v>-10.047868702361582</v>
      </c>
      <c r="AM277" s="111">
        <f t="shared" ref="AM277" ca="1" si="699">IF(AM$239=0,0,AM276/AM$239)</f>
        <v>-7.4472012801071346</v>
      </c>
      <c r="AN277" s="111">
        <f t="shared" ref="AN277" ca="1" si="700">IF(AN$239=0,0,AN276/AN$239)</f>
        <v>-5.3184986714884372</v>
      </c>
      <c r="AO277" s="111">
        <f t="shared" ref="AO277" ca="1" si="701">IF(AO$239=0,0,AO276/AO$239)</f>
        <v>-3.2288268872597956</v>
      </c>
      <c r="AP277" s="111">
        <f t="shared" ref="AP277" ca="1" si="702">IF(AP$239=0,0,AP276/AP$239)</f>
        <v>-1.8239465499070648</v>
      </c>
      <c r="AQ277" s="111">
        <f t="shared" ref="AQ277" ca="1" si="703">IF(AQ$239=0,0,AQ276/AQ$239)</f>
        <v>-1.0109742210824249</v>
      </c>
      <c r="AR277" s="111">
        <f t="shared" ref="AR277" ca="1" si="704">IF(AR$239=0,0,AR276/AR$239)</f>
        <v>-0.62349243120520581</v>
      </c>
      <c r="AS277" s="111">
        <f t="shared" ref="AS277" ca="1" si="705">IF(AS$239=0,0,AS276/AS$239)</f>
        <v>-0.33996761560727334</v>
      </c>
      <c r="AT277" s="111">
        <f t="shared" ref="AT277" ca="1" si="706">IF(AT$239=0,0,AT276/AT$239)</f>
        <v>-0.16630347490072719</v>
      </c>
      <c r="AU277" s="111">
        <f t="shared" ref="AU277" ca="1" si="707">IF(AU$239=0,0,AU276/AU$239)</f>
        <v>-5.3105491643096497E-2</v>
      </c>
      <c r="AV277" s="111">
        <f t="shared" ref="AV277" ca="1" si="708">IF(AV$239=0,0,AV276/AV$239)</f>
        <v>2.5064213068132217E-2</v>
      </c>
      <c r="AW277" s="111">
        <f t="shared" ref="AW277" ca="1" si="709">IF(AW$239=0,0,AW276/AW$239)</f>
        <v>8.1698843478159491E-2</v>
      </c>
      <c r="AX277" s="111">
        <f t="shared" ref="AX277" ca="1" si="710">IF(AX$239=0,0,AX276/AX$239)</f>
        <v>0.1036964600367645</v>
      </c>
      <c r="AY277" s="111">
        <f t="shared" ref="AY277" ca="1" si="711">IF(AY$239=0,0,AY276/AY$239)</f>
        <v>0.13925572112256396</v>
      </c>
      <c r="AZ277" s="111">
        <f t="shared" ref="AZ277" ca="1" si="712">IF(AZ$239=0,0,AZ276/AZ$239)</f>
        <v>0.16773598891883315</v>
      </c>
      <c r="BA277" s="111">
        <f t="shared" ref="BA277" ca="1" si="713">IF(BA$239=0,0,BA276/BA$239)</f>
        <v>0.19105527988806481</v>
      </c>
      <c r="BB277" s="111">
        <f t="shared" ref="BB277" ca="1" si="714">IF(BB$239=0,0,BB276/BB$239)</f>
        <v>0.21049929435681664</v>
      </c>
      <c r="BC277" s="111">
        <f t="shared" ref="BC277" ca="1" si="715">IF(BC$239=0,0,BC276/BC$239)</f>
        <v>0.21420363501343609</v>
      </c>
      <c r="BD277" s="111">
        <f t="shared" ref="BD277" ca="1" si="716">IF(BD$239=0,0,BD276/BD$239)</f>
        <v>0.2292280073786688</v>
      </c>
      <c r="BE277" s="111">
        <f t="shared" ref="BE277" ca="1" si="717">IF(BE$239=0,0,BE276/BE$239)</f>
        <v>0.24211847210191961</v>
      </c>
      <c r="BF277" s="111">
        <f t="shared" ref="BF277" ca="1" si="718">IF(BF$239=0,0,BF276/BF$239)</f>
        <v>0.252529961847962</v>
      </c>
      <c r="BG277" s="111">
        <f t="shared" ref="BG277" ca="1" si="719">IF(BG$239=0,0,BG276/BG$239)</f>
        <v>0.25995748766714388</v>
      </c>
      <c r="BH277" s="111">
        <f t="shared" ref="BH277" ca="1" si="720">IF(BH$239=0,0,BH276/BH$239)</f>
        <v>0.26481669067859875</v>
      </c>
      <c r="BI277" s="111">
        <f t="shared" ref="BI277" ca="1" si="721">IF(BI$239=0,0,BI276/BI$239)</f>
        <v>0.2675905947864809</v>
      </c>
      <c r="BJ277" s="111">
        <f t="shared" ref="BJ277" ca="1" si="722">IF(BJ$239=0,0,BJ276/BJ$239)</f>
        <v>0.26889464589579809</v>
      </c>
      <c r="BK277" s="111">
        <f t="shared" ref="BK277" ca="1" si="723">IF(BK$239=0,0,BK276/BK$239)</f>
        <v>0.22631477039047135</v>
      </c>
      <c r="BL277" s="111">
        <f t="shared" ref="BL277" ca="1" si="724">IF(BL$239=0,0,BL276/BL$239)</f>
        <v>0.21569567977075524</v>
      </c>
      <c r="BM277" s="111">
        <f t="shared" ref="BM277" ca="1" si="725">IF(BM$239=0,0,BM276/BM$239)</f>
        <v>0.21573886464457945</v>
      </c>
      <c r="BN277" s="111">
        <f t="shared" ref="BN277" ca="1" si="726">IF(BN$239=0,0,BN276/BN$239)</f>
        <v>0.21573539274876635</v>
      </c>
      <c r="BO277" s="111">
        <f t="shared" ref="BO277" ca="1" si="727">IF(BO$239=0,0,BO276/BO$239)</f>
        <v>0.21572116867500457</v>
      </c>
      <c r="BP277" s="111">
        <f t="shared" ref="BP277" ca="1" si="728">IF(BP$239=0,0,BP276/BP$239)</f>
        <v>0.21571303421284216</v>
      </c>
      <c r="BQ277" s="111">
        <f t="shared" ref="BQ277" ca="1" si="729">IF(BQ$239=0,0,BQ276/BQ$239)</f>
        <v>0.21570922730891598</v>
      </c>
      <c r="BR277" s="111">
        <f t="shared" ref="BR277" ca="1" si="730">IF(BR$239=0,0,BR276/BR$239)</f>
        <v>0.21570748236747378</v>
      </c>
      <c r="BS277" s="111">
        <f t="shared" ref="BS277" ca="1" si="731">IF(BS$239=0,0,BS276/BS$239)</f>
        <v>0.21570677911658628</v>
      </c>
      <c r="BT277" s="111">
        <f t="shared" ref="BT277" ca="1" si="732">IF(BT$239=0,0,BT276/BT$239)</f>
        <v>0.21570662854431105</v>
      </c>
      <c r="BU277" s="111">
        <f t="shared" ref="BU277" ca="1" si="733">IF(BU$239=0,0,BU276/BU$239)</f>
        <v>0.215706628544311</v>
      </c>
      <c r="BV277" s="111">
        <f t="shared" ref="BV277" si="734">IF(BV$239=0,0,BV276/BV$239)</f>
        <v>0</v>
      </c>
      <c r="BW277" s="111">
        <f t="shared" ref="BW277" si="735">IF(BW$239=0,0,BW276/BW$239)</f>
        <v>0</v>
      </c>
      <c r="BX277" s="111">
        <f t="shared" ref="BX277" si="736">IF(BX$239=0,0,BX276/BX$239)</f>
        <v>0</v>
      </c>
      <c r="BY277" s="111">
        <f t="shared" ref="BY277" si="737">IF(BY$239=0,0,BY276/BY$239)</f>
        <v>0</v>
      </c>
      <c r="BZ277" s="111">
        <f t="shared" ref="BZ277" si="738">IF(BZ$239=0,0,BZ276/BZ$239)</f>
        <v>0</v>
      </c>
      <c r="CA277" s="111">
        <f t="shared" ref="CA277" si="739">IF(CA$239=0,0,CA276/CA$239)</f>
        <v>0</v>
      </c>
      <c r="CB277" s="111">
        <f t="shared" ref="CB277" si="740">IF(CB$239=0,0,CB276/CB$239)</f>
        <v>0</v>
      </c>
      <c r="CC277" s="111">
        <f t="shared" ref="CC277" si="741">IF(CC$239=0,0,CC276/CC$239)</f>
        <v>0</v>
      </c>
      <c r="CD277" s="111">
        <f t="shared" ref="CD277" si="742">IF(CD$239=0,0,CD276/CD$239)</f>
        <v>0</v>
      </c>
      <c r="CE277" s="111">
        <f t="shared" ref="CE277" si="743">IF(CE$239=0,0,CE276/CE$239)</f>
        <v>0</v>
      </c>
      <c r="CF277" s="111">
        <f t="shared" ref="CF277" si="744">IF(CF$239=0,0,CF276/CF$239)</f>
        <v>0</v>
      </c>
      <c r="CG277" s="111">
        <f t="shared" ref="CG277" si="745">IF(CG$239=0,0,CG276/CG$239)</f>
        <v>0</v>
      </c>
      <c r="CH277" s="111">
        <f t="shared" ref="CH277" si="746">IF(CH$239=0,0,CH276/CH$239)</f>
        <v>0</v>
      </c>
      <c r="CI277" s="111">
        <f t="shared" ref="CI277" si="747">IF(CI$239=0,0,CI276/CI$239)</f>
        <v>0</v>
      </c>
      <c r="CJ277" s="111">
        <f t="shared" ref="CJ277" si="748">IF(CJ$239=0,0,CJ276/CJ$239)</f>
        <v>0</v>
      </c>
      <c r="CK277" s="111">
        <f t="shared" ref="CK277" si="749">IF(CK$239=0,0,CK276/CK$239)</f>
        <v>0</v>
      </c>
      <c r="CL277" s="111">
        <f t="shared" ref="CL277" si="750">IF(CL$239=0,0,CL276/CL$239)</f>
        <v>0</v>
      </c>
      <c r="CM277" s="111">
        <f t="shared" ref="CM277" si="751">IF(CM$239=0,0,CM276/CM$239)</f>
        <v>0</v>
      </c>
      <c r="CN277" s="111">
        <f t="shared" ref="CN277" si="752">IF(CN$239=0,0,CN276/CN$239)</f>
        <v>0</v>
      </c>
      <c r="CO277" s="111">
        <f t="shared" ref="CO277" si="753">IF(CO$239=0,0,CO276/CO$239)</f>
        <v>0</v>
      </c>
      <c r="CP277" s="111">
        <f t="shared" ref="CP277" si="754">IF(CP$239=0,0,CP276/CP$239)</f>
        <v>0</v>
      </c>
      <c r="CQ277" s="111">
        <f t="shared" ref="CQ277" si="755">IF(CQ$239=0,0,CQ276/CQ$239)</f>
        <v>0</v>
      </c>
      <c r="CR277" s="111">
        <f t="shared" ref="CR277" si="756">IF(CR$239=0,0,CR276/CR$239)</f>
        <v>0</v>
      </c>
      <c r="CS277" s="111">
        <f t="shared" ref="CS277" si="757">IF(CS$239=0,0,CS276/CS$239)</f>
        <v>0</v>
      </c>
      <c r="CT277" s="111">
        <f t="shared" ref="CT277" si="758">IF(CT$239=0,0,CT276/CT$239)</f>
        <v>0</v>
      </c>
    </row>
    <row r="278" spans="1:98" x14ac:dyDescent="0.3">
      <c r="F278" s="104"/>
    </row>
    <row r="279" spans="1:98" x14ac:dyDescent="0.3">
      <c r="A279" s="11">
        <f>ROW()</f>
        <v>279</v>
      </c>
      <c r="F279" s="104" t="s">
        <v>153</v>
      </c>
    </row>
    <row r="280" spans="1:98" s="13" customFormat="1" x14ac:dyDescent="0.3">
      <c r="A280" s="12">
        <f>ROW()</f>
        <v>280</v>
      </c>
      <c r="B280" s="137"/>
      <c r="C280" s="142"/>
      <c r="E280" s="92"/>
      <c r="F280" s="13" t="s">
        <v>154</v>
      </c>
      <c r="M280" s="4" t="str">
        <f>Lists!$R$8</f>
        <v>руб.</v>
      </c>
      <c r="P280" s="10"/>
      <c r="R280" s="92"/>
      <c r="S280" s="10"/>
      <c r="V280" s="80"/>
      <c r="W280" s="10">
        <f ca="1">SUM(INDIRECT(ADDRESS(ROW(),SUMIFS($1:$1,$5:$5,1))):INDIRECT(ADDRESS(ROW(),SUMIFS($1:$1,$5:$5,MAX($5:$5)))))</f>
        <v>20000000.000000004</v>
      </c>
      <c r="Z280" s="10">
        <f ca="1">Z109*$S$109</f>
        <v>833333.33333333349</v>
      </c>
      <c r="AA280" s="10">
        <f t="shared" ref="AA280:CL280" ca="1" si="759">AA109*$S$109</f>
        <v>2500000</v>
      </c>
      <c r="AB280" s="10">
        <f t="shared" ca="1" si="759"/>
        <v>1666666.666666667</v>
      </c>
      <c r="AC280" s="10">
        <f t="shared" ca="1" si="759"/>
        <v>0</v>
      </c>
      <c r="AD280" s="10">
        <f t="shared" ca="1" si="759"/>
        <v>0</v>
      </c>
      <c r="AE280" s="10">
        <f t="shared" ca="1" si="759"/>
        <v>0</v>
      </c>
      <c r="AF280" s="10">
        <f t="shared" ca="1" si="759"/>
        <v>0</v>
      </c>
      <c r="AG280" s="10">
        <f t="shared" ca="1" si="759"/>
        <v>0</v>
      </c>
      <c r="AH280" s="10">
        <f t="shared" ca="1" si="759"/>
        <v>0</v>
      </c>
      <c r="AI280" s="10">
        <f t="shared" ca="1" si="759"/>
        <v>0</v>
      </c>
      <c r="AJ280" s="10">
        <f t="shared" ca="1" si="759"/>
        <v>0</v>
      </c>
      <c r="AK280" s="10">
        <f t="shared" ca="1" si="759"/>
        <v>0</v>
      </c>
      <c r="AL280" s="10">
        <f t="shared" ca="1" si="759"/>
        <v>0</v>
      </c>
      <c r="AM280" s="10">
        <f t="shared" ca="1" si="759"/>
        <v>0</v>
      </c>
      <c r="AN280" s="10">
        <f t="shared" ca="1" si="759"/>
        <v>0</v>
      </c>
      <c r="AO280" s="10">
        <f t="shared" ca="1" si="759"/>
        <v>833333.33333333349</v>
      </c>
      <c r="AP280" s="10">
        <f t="shared" ca="1" si="759"/>
        <v>2500000</v>
      </c>
      <c r="AQ280" s="10">
        <f t="shared" ca="1" si="759"/>
        <v>1666666.666666667</v>
      </c>
      <c r="AR280" s="10">
        <f t="shared" ca="1" si="759"/>
        <v>0</v>
      </c>
      <c r="AS280" s="10">
        <f t="shared" ca="1" si="759"/>
        <v>0</v>
      </c>
      <c r="AT280" s="10">
        <f t="shared" ca="1" si="759"/>
        <v>0</v>
      </c>
      <c r="AU280" s="10">
        <f t="shared" ca="1" si="759"/>
        <v>833333.33333333349</v>
      </c>
      <c r="AV280" s="10">
        <f t="shared" ca="1" si="759"/>
        <v>2500000</v>
      </c>
      <c r="AW280" s="10">
        <f t="shared" ca="1" si="759"/>
        <v>1666666.666666667</v>
      </c>
      <c r="AX280" s="10">
        <f t="shared" ca="1" si="759"/>
        <v>0</v>
      </c>
      <c r="AY280" s="10">
        <f t="shared" ca="1" si="759"/>
        <v>0</v>
      </c>
      <c r="AZ280" s="10">
        <f t="shared" ca="1" si="759"/>
        <v>833333.33333333349</v>
      </c>
      <c r="BA280" s="10">
        <f t="shared" ca="1" si="759"/>
        <v>2500000</v>
      </c>
      <c r="BB280" s="10">
        <f t="shared" ca="1" si="759"/>
        <v>1666666.666666667</v>
      </c>
      <c r="BC280" s="10">
        <f t="shared" ca="1" si="759"/>
        <v>0</v>
      </c>
      <c r="BD280" s="10">
        <f t="shared" ca="1" si="759"/>
        <v>0</v>
      </c>
      <c r="BE280" s="10">
        <f t="shared" ca="1" si="759"/>
        <v>0</v>
      </c>
      <c r="BF280" s="10">
        <f t="shared" ca="1" si="759"/>
        <v>0</v>
      </c>
      <c r="BG280" s="10">
        <f t="shared" ca="1" si="759"/>
        <v>0</v>
      </c>
      <c r="BH280" s="10">
        <f t="shared" ca="1" si="759"/>
        <v>0</v>
      </c>
      <c r="BI280" s="10">
        <f t="shared" ca="1" si="759"/>
        <v>0</v>
      </c>
      <c r="BJ280" s="10">
        <f t="shared" ca="1" si="759"/>
        <v>0</v>
      </c>
      <c r="BK280" s="10">
        <f t="shared" ca="1" si="759"/>
        <v>0</v>
      </c>
      <c r="BL280" s="10">
        <f t="shared" ca="1" si="759"/>
        <v>0</v>
      </c>
      <c r="BM280" s="10">
        <f t="shared" ca="1" si="759"/>
        <v>0</v>
      </c>
      <c r="BN280" s="10">
        <f t="shared" ca="1" si="759"/>
        <v>0</v>
      </c>
      <c r="BO280" s="10">
        <f t="shared" ca="1" si="759"/>
        <v>0</v>
      </c>
      <c r="BP280" s="10">
        <f t="shared" ca="1" si="759"/>
        <v>0</v>
      </c>
      <c r="BQ280" s="10">
        <f t="shared" ca="1" si="759"/>
        <v>0</v>
      </c>
      <c r="BR280" s="10">
        <f t="shared" ca="1" si="759"/>
        <v>0</v>
      </c>
      <c r="BS280" s="10">
        <f t="shared" ca="1" si="759"/>
        <v>0</v>
      </c>
      <c r="BT280" s="10">
        <f t="shared" ca="1" si="759"/>
        <v>0</v>
      </c>
      <c r="BU280" s="10">
        <f t="shared" ca="1" si="759"/>
        <v>0</v>
      </c>
      <c r="BV280" s="10">
        <f t="shared" si="759"/>
        <v>0</v>
      </c>
      <c r="BW280" s="10">
        <f t="shared" si="759"/>
        <v>0</v>
      </c>
      <c r="BX280" s="10">
        <f t="shared" si="759"/>
        <v>0</v>
      </c>
      <c r="BY280" s="10">
        <f t="shared" si="759"/>
        <v>0</v>
      </c>
      <c r="BZ280" s="10">
        <f t="shared" si="759"/>
        <v>0</v>
      </c>
      <c r="CA280" s="10">
        <f t="shared" si="759"/>
        <v>0</v>
      </c>
      <c r="CB280" s="10">
        <f t="shared" si="759"/>
        <v>0</v>
      </c>
      <c r="CC280" s="10">
        <f t="shared" si="759"/>
        <v>0</v>
      </c>
      <c r="CD280" s="10">
        <f t="shared" si="759"/>
        <v>0</v>
      </c>
      <c r="CE280" s="10">
        <f t="shared" si="759"/>
        <v>0</v>
      </c>
      <c r="CF280" s="10">
        <f t="shared" si="759"/>
        <v>0</v>
      </c>
      <c r="CG280" s="10">
        <f t="shared" si="759"/>
        <v>0</v>
      </c>
      <c r="CH280" s="10">
        <f t="shared" si="759"/>
        <v>0</v>
      </c>
      <c r="CI280" s="10">
        <f t="shared" si="759"/>
        <v>0</v>
      </c>
      <c r="CJ280" s="10">
        <f t="shared" si="759"/>
        <v>0</v>
      </c>
      <c r="CK280" s="10">
        <f t="shared" si="759"/>
        <v>0</v>
      </c>
      <c r="CL280" s="10">
        <f t="shared" si="759"/>
        <v>0</v>
      </c>
      <c r="CM280" s="10">
        <f t="shared" ref="CM280:CT280" si="760">CM109*$S$109</f>
        <v>0</v>
      </c>
      <c r="CN280" s="10">
        <f t="shared" si="760"/>
        <v>0</v>
      </c>
      <c r="CO280" s="10">
        <f t="shared" si="760"/>
        <v>0</v>
      </c>
      <c r="CP280" s="10">
        <f t="shared" si="760"/>
        <v>0</v>
      </c>
      <c r="CQ280" s="10">
        <f t="shared" si="760"/>
        <v>0</v>
      </c>
      <c r="CR280" s="10">
        <f t="shared" si="760"/>
        <v>0</v>
      </c>
      <c r="CS280" s="10">
        <f t="shared" si="760"/>
        <v>0</v>
      </c>
      <c r="CT280" s="10">
        <f t="shared" si="760"/>
        <v>0</v>
      </c>
    </row>
    <row r="281" spans="1:98" s="13" customFormat="1" x14ac:dyDescent="0.3">
      <c r="A281" s="12">
        <f>ROW()</f>
        <v>281</v>
      </c>
      <c r="B281" s="137"/>
      <c r="C281" s="142"/>
      <c r="E281" s="92"/>
      <c r="F281" s="13" t="s">
        <v>155</v>
      </c>
      <c r="M281" s="4" t="str">
        <f>Lists!$R$8</f>
        <v>руб.</v>
      </c>
      <c r="P281" s="10"/>
      <c r="R281" s="92"/>
      <c r="S281" s="10"/>
      <c r="V281" s="80"/>
      <c r="W281" s="10">
        <f ca="1">SUM(INDIRECT(ADDRESS(ROW(),SUMIFS($1:$1,$5:$5,1))):INDIRECT(ADDRESS(ROW(),SUMIFS($1:$1,$5:$5,MAX($5:$5)))))</f>
        <v>97943355.505590975</v>
      </c>
      <c r="Z281" s="10">
        <f ca="1">IF(Z$5="",0,Z239*$S239-Z158*$S158-Z159*$S159-Z160*$S160-Z161*$S161-Z168*$S168-Z173*$S173-Z187*(1-BP!$S$89)*$S187-Z256*$S256-Z257*$S257-Z258*$S258-Z263*$S263-Z264*$S264-Z265*$S265-Z266*$S266-Z267*$S267)</f>
        <v>-91212.121212121216</v>
      </c>
      <c r="AA281" s="10">
        <f ca="1">IF(AA$5="",0,AA239*$S239-AA158*$S158-AA159*$S159-AA160*$S160-AA161*$S161-AA168*$S168-AA173*$S173-AA187*(1-BP!$S$89)*$S187-AA256*$S256-AA257*$S257-AA258*$S258-AA263*$S263-AA264*$S264-AA265*$S265-AA266*$S266-AA267*$S267)</f>
        <v>-109545.45454545456</v>
      </c>
      <c r="AB281" s="10">
        <f ca="1">IF(AB$5="",0,AB239*$S239-AB158*$S158-AB159*$S159-AB160*$S160-AB161*$S161-AB168*$S168-AB173*$S173-AB187*(1-BP!$S$89)*$S187-AB256*$S256-AB257*$S257-AB258*$S258-AB263*$S263-AB264*$S264-AB265*$S265-AB266*$S266-AB267*$S267)</f>
        <v>-152878.7878787879</v>
      </c>
      <c r="AC281" s="10">
        <f ca="1">IF(AC$5="",0,AC239*$S239-AC158*$S158-AC159*$S159-AC160*$S160-AC161*$S161-AC168*$S168-AC173*$S173-AC187*(1-BP!$S$89)*$S187-AC256*$S256-AC257*$S257-AC258*$S258-AC263*$S263-AC264*$S264-AC265*$S265-AC266*$S266-AC267*$S267)</f>
        <v>-180325.45454545459</v>
      </c>
      <c r="AD281" s="10">
        <f ca="1">IF(AD$5="",0,AD239*$S239-AD158*$S158-AD159*$S159-AD160*$S160-AD161*$S161-AD168*$S168-AD173*$S173-AD187*(1-BP!$S$89)*$S187-AD256*$S256-AD257*$S257-AD258*$S258-AD263*$S263-AD264*$S264-AD265*$S265-AD266*$S266-AD267*$S267)</f>
        <v>-208046.92121212123</v>
      </c>
      <c r="AE281" s="10">
        <f ca="1">IF(AE$5="",0,AE239*$S239-AE158*$S158-AE159*$S159-AE160*$S160-AE161*$S161-AE168*$S168-AE173*$S173-AE187*(1-BP!$S$89)*$S187-AE256*$S256-AE257*$S257-AE258*$S258-AE263*$S263-AE264*$S264-AE265*$S265-AE266*$S266-AE267*$S267)</f>
        <v>-228353.98787878791</v>
      </c>
      <c r="AF281" s="10">
        <f ca="1">IF(AF$5="",0,AF239*$S239-AF158*$S158-AF159*$S159-AF160*$S160-AF161*$S161-AF168*$S168-AF173*$S173-AF187*(1-BP!$S$89)*$S187-AF256*$S256-AF257*$S257-AF258*$S258-AF263*$S263-AF264*$S264-AF265*$S265-AF266*$S266-AF267*$S267)</f>
        <v>-232168.18121212124</v>
      </c>
      <c r="AG281" s="10">
        <f ca="1">IF(AG$5="",0,AG239*$S239-AG158*$S158-AG159*$S159-AG160*$S160-AG161*$S161-AG168*$S168-AG173*$S173-AG187*(1-BP!$S$89)*$S187-AG256*$S256-AG257*$S257-AG258*$S258-AG263*$S263-AG264*$S264-AG265*$S265-AG266*$S266-AG267*$S267)</f>
        <v>-235707.7578787879</v>
      </c>
      <c r="AH281" s="10">
        <f ca="1">IF(AH$5="",0,AH239*$S239-AH158*$S158-AH159*$S159-AH160*$S160-AH161*$S161-AH168*$S168-AH173*$S173-AH187*(1-BP!$S$89)*$S187-AH256*$S256-AH257*$S257-AH258*$S258-AH263*$S263-AH264*$S264-AH265*$S265-AH266*$S266-AH267*$S267)</f>
        <v>-239172.04757575761</v>
      </c>
      <c r="AI281" s="10">
        <f ca="1">IF(AI$5="",0,AI239*$S239-AI158*$S158-AI159*$S159-AI160*$S160-AI161*$S161-AI168*$S168-AI173*$S173-AI187*(1-BP!$S$89)*$S187-AI256*$S256-AI257*$S257-AI258*$S258-AI263*$S263-AI264*$S264-AI265*$S265-AI266*$S266-AI267*$S267)</f>
        <v>-242078.34103030307</v>
      </c>
      <c r="AJ281" s="10">
        <f ca="1">IF(AJ$5="",0,AJ239*$S239-AJ158*$S158-AJ159*$S159-AJ160*$S160-AJ161*$S161-AJ168*$S168-AJ173*$S173-AJ187*(1-BP!$S$89)*$S187-AJ256*$S256-AJ257*$S257-AJ258*$S258-AJ263*$S263-AJ264*$S264-AJ265*$S265-AJ266*$S266-AJ267*$S267)</f>
        <v>-242763.87042424243</v>
      </c>
      <c r="AK281" s="10">
        <f ca="1">IF(AK$5="",0,AK239*$S239-AK158*$S158-AK159*$S159-AK160*$S160-AK161*$S161-AK168*$S168-AK173*$S173-AK187*(1-BP!$S$89)*$S187-AK256*$S256-AK257*$S257-AK258*$S258-AK263*$S263-AK264*$S264-AK265*$S265-AK266*$S266-AK267*$S267)</f>
        <v>-247943.23203030304</v>
      </c>
      <c r="AL281" s="10">
        <f ca="1">IF(AL$5="",0,AL239*$S239-AL158*$S158-AL159*$S159-AL160*$S160-AL161*$S161-AL168*$S168-AL173*$S173-AL187*(1-BP!$S$89)*$S187-AL256*$S256-AL257*$S257-AL258*$S258-AL263*$S263-AL264*$S264-AL265*$S265-AL266*$S266-AL267*$S267)</f>
        <v>-260181.12266666672</v>
      </c>
      <c r="AM281" s="10">
        <f ca="1">IF(AM$5="",0,AM239*$S239-AM158*$S158-AM159*$S159-AM160*$S160-AM161*$S161-AM168*$S168-AM173*$S173-AM187*(1-BP!$S$89)*$S187-AM256*$S256-AM257*$S257-AM258*$S258-AM263*$S263-AM264*$S264-AM265*$S265-AM266*$S266-AM267*$S267)</f>
        <v>-278514.25593939394</v>
      </c>
      <c r="AN281" s="10">
        <f ca="1">IF(AN$5="",0,AN239*$S239-AN158*$S158-AN159*$S159-AN160*$S160-AN161*$S161-AN168*$S168-AN173*$S173-AN187*(1-BP!$S$89)*$S187-AN256*$S256-AN257*$S257-AN258*$S258-AN263*$S263-AN264*$S264-AN265*$S265-AN266*$S266-AN267*$S267)</f>
        <v>-288736.85553030309</v>
      </c>
      <c r="AO281" s="10">
        <f ca="1">IF(AO$5="",0,AO239*$S239-AO158*$S158-AO159*$S159-AO160*$S160-AO161*$S161-AO168*$S168-AO173*$S173-AO187*(1-BP!$S$89)*$S187-AO256*$S256-AO257*$S257-AO258*$S258-AO263*$S263-AO264*$S264-AO265*$S265-AO266*$S266-AO267*$S267)</f>
        <v>-261712.81408333336</v>
      </c>
      <c r="AP281" s="10">
        <f ca="1">IF(AP$5="",0,AP239*$S239-AP158*$S158-AP159*$S159-AP160*$S160-AP161*$S161-AP168*$S168-AP173*$S173-AP187*(1-BP!$S$89)*$S187-AP256*$S256-AP257*$S257-AP258*$S258-AP263*$S263-AP264*$S264-AP265*$S265-AP266*$S266-AP267*$S267)</f>
        <v>-183277.94488636361</v>
      </c>
      <c r="AQ281" s="10">
        <f ca="1">IF(AQ$5="",0,AQ239*$S239-AQ158*$S158-AQ159*$S159-AQ160*$S160-AQ161*$S161-AQ168*$S168-AQ173*$S173-AQ187*(1-BP!$S$89)*$S187-AQ256*$S256-AQ257*$S257-AQ258*$S258-AQ263*$S263-AQ264*$S264-AQ265*$S265-AQ266*$S266-AQ267*$S267)</f>
        <v>-47346.431977272667</v>
      </c>
      <c r="AR281" s="10">
        <f ca="1">IF(AR$5="",0,AR239*$S239-AR158*$S158-AR159*$S159-AR160*$S160-AR161*$S161-AR168*$S168-AR173*$S173-AR187*(1-BP!$S$89)*$S187-AR256*$S256-AR257*$S257-AR258*$S258-AR263*$S263-AR264*$S264-AR265*$S265-AR266*$S266-AR267*$S267)</f>
        <v>141319.39244696964</v>
      </c>
      <c r="AS281" s="10">
        <f ca="1">IF(AS$5="",0,AS239*$S239-AS158*$S158-AS159*$S159-AS160*$S160-AS161*$S161-AS168*$S168-AS173*$S173-AS187*(1-BP!$S$89)*$S187-AS256*$S256-AS257*$S257-AS258*$S258-AS263*$S263-AS264*$S264-AS265*$S265-AS266*$S266-AS267*$S267)</f>
        <v>367098.33907575783</v>
      </c>
      <c r="AT281" s="10">
        <f ca="1">IF(AT$5="",0,AT239*$S239-AT158*$S158-AT159*$S159-AT160*$S160-AT161*$S161-AT168*$S168-AT173*$S173-AT187*(1-BP!$S$89)*$S187-AT256*$S256-AT257*$S257-AT258*$S258-AT263*$S263-AT264*$S264-AT265*$S265-AT266*$S266-AT267*$S267)</f>
        <v>616318.08913257555</v>
      </c>
      <c r="AU281" s="10">
        <f ca="1">IF(AU$5="",0,AU239*$S239-AU158*$S158-AU159*$S159-AU160*$S160-AU161*$S161-AU168*$S168-AU173*$S173-AU187*(1-BP!$S$89)*$S187-AU256*$S256-AU257*$S257-AU258*$S258-AU263*$S263-AU264*$S264-AU265*$S265-AU266*$S266-AU267*$S267)</f>
        <v>878878.2756818186</v>
      </c>
      <c r="AV281" s="10">
        <f ca="1">IF(AV$5="",0,AV239*$S239-AV158*$S158-AV159*$S159-AV160*$S160-AV161*$S161-AV168*$S168-AV173*$S173-AV187*(1-BP!$S$89)*$S187-AV256*$S256-AV257*$S257-AV258*$S258-AV263*$S263-AV264*$S264-AV265*$S265-AV266*$S266-AV267*$S267)</f>
        <v>1148593.004662879</v>
      </c>
      <c r="AW281" s="10">
        <f ca="1">IF(AW$5="",0,AW239*$S239-AW158*$S158-AW159*$S159-AW160*$S160-AW161*$S161-AW168*$S168-AW173*$S173-AW187*(1-BP!$S$89)*$S187-AW256*$S256-AW257*$S257-AW258*$S258-AW263*$S263-AW264*$S264-AW265*$S265-AW266*$S266-AW267*$S267)</f>
        <v>1421768.3369848488</v>
      </c>
      <c r="AX281" s="10">
        <f ca="1">IF(AX$5="",0,AX239*$S239-AX158*$S158-AX159*$S159-AX160*$S160-AX161*$S161-AX168*$S168-AX173*$S173-AX187*(1-BP!$S$89)*$S187-AX256*$S256-AX257*$S257-AX258*$S258-AX263*$S263-AX264*$S264-AX265*$S265-AX266*$S266-AX267*$S267)</f>
        <v>1696299.4757386371</v>
      </c>
      <c r="AY281" s="10">
        <f ca="1">IF(AY$5="",0,AY239*$S239-AY158*$S158-AY159*$S159-AY160*$S160-AY161*$S161-AY168*$S168-AY173*$S173-AY187*(1-BP!$S$89)*$S187-AY256*$S256-AY257*$S257-AY258*$S258-AY263*$S263-AY264*$S264-AY265*$S265-AY266*$S266-AY267*$S267)</f>
        <v>1971369.1457765151</v>
      </c>
      <c r="AZ281" s="10">
        <f ca="1">IF(AZ$5="",0,AZ239*$S239-AZ158*$S158-AZ159*$S159-AZ160*$S160-AZ161*$S161-AZ168*$S168-AZ173*$S173-AZ187*(1-BP!$S$89)*$S187-AZ256*$S256-AZ257*$S257-AZ258*$S258-AZ263*$S263-AZ264*$S264-AZ265*$S265-AZ266*$S266-AZ267*$S267)</f>
        <v>2248582.6664204556</v>
      </c>
      <c r="BA281" s="10">
        <f ca="1">IF(BA$5="",0,BA239*$S239-BA158*$S158-BA159*$S159-BA160*$S160-BA161*$S161-BA168*$S168-BA173*$S173-BA187*(1-BP!$S$89)*$S187-BA256*$S256-BA257*$S257-BA258*$S258-BA263*$S263-BA264*$S264-BA265*$S265-BA266*$S266-BA267*$S267)</f>
        <v>2532648.3163825758</v>
      </c>
      <c r="BB281" s="10">
        <f ca="1">IF(BB$5="",0,BB239*$S239-BB158*$S158-BB159*$S159-BB160*$S160-BB161*$S161-BB168*$S168-BB173*$S173-BB187*(1-BP!$S$89)*$S187-BB256*$S256-BB257*$S257-BB258*$S258-BB263*$S263-BB264*$S264-BB265*$S265-BB266*$S266-BB267*$S267)</f>
        <v>2825826.2875378798</v>
      </c>
      <c r="BC281" s="10">
        <f ca="1">IF(BC$5="",0,BC239*$S239-BC158*$S158-BC159*$S159-BC160*$S160-BC161*$S161-BC168*$S168-BC173*$S173-BC187*(1-BP!$S$89)*$S187-BC256*$S256-BC257*$S257-BC258*$S258-BC263*$S263-BC264*$S264-BC265*$S265-BC266*$S266-BC267*$S267)</f>
        <v>3128541.529583334</v>
      </c>
      <c r="BD281" s="10">
        <f ca="1">IF(BD$5="",0,BD239*$S239-BD158*$S158-BD159*$S159-BD160*$S160-BD161*$S161-BD168*$S168-BD173*$S173-BD187*(1-BP!$S$89)*$S187-BD256*$S256-BD257*$S257-BD258*$S258-BD263*$S263-BD264*$S264-BD265*$S265-BD266*$S266-BD267*$S267)</f>
        <v>3440105.7132954556</v>
      </c>
      <c r="BE281" s="10">
        <f ca="1">IF(BE$5="",0,BE239*$S239-BE158*$S158-BE159*$S159-BE160*$S160-BE161*$S161-BE168*$S168-BE173*$S173-BE187*(1-BP!$S$89)*$S187-BE256*$S256-BE257*$S257-BE258*$S258-BE263*$S263-BE264*$S264-BE265*$S265-BE266*$S266-BE267*$S267)</f>
        <v>3755455.6212500008</v>
      </c>
      <c r="BF281" s="10">
        <f ca="1">IF(BF$5="",0,BF239*$S239-BF158*$S158-BF159*$S159-BF160*$S160-BF161*$S161-BF168*$S168-BF173*$S173-BF187*(1-BP!$S$89)*$S187-BF256*$S256-BF257*$S257-BF258*$S258-BF263*$S263-BF264*$S264-BF265*$S265-BF266*$S266-BF267*$S267)</f>
        <v>4056187.0961742424</v>
      </c>
      <c r="BG281" s="10">
        <f ca="1">IF(BG$5="",0,BG239*$S239-BG158*$S158-BG159*$S159-BG160*$S160-BG161*$S161-BG168*$S168-BG173*$S173-BG187*(1-BP!$S$89)*$S187-BG256*$S256-BG257*$S257-BG258*$S258-BG263*$S263-BG264*$S264-BG265*$S265-BG266*$S266-BG267*$S267)</f>
        <v>4313995.72791667</v>
      </c>
      <c r="BH281" s="10">
        <f ca="1">IF(BH$5="",0,BH239*$S239-BH158*$S158-BH159*$S159-BH160*$S160-BH161*$S161-BH168*$S168-BH173*$S173-BH187*(1-BP!$S$89)*$S187-BH256*$S256-BH257*$S257-BH258*$S258-BH263*$S263-BH264*$S264-BH265*$S265-BH266*$S266-BH267*$S267)</f>
        <v>4516277.3886742452</v>
      </c>
      <c r="BI281" s="10">
        <f ca="1">IF(BI$5="",0,BI239*$S239-BI158*$S158-BI159*$S159-BI160*$S160-BI161*$S161-BI168*$S168-BI173*$S173-BI187*(1-BP!$S$89)*$S187-BI256*$S256-BI257*$S257-BI258*$S258-BI263*$S263-BI264*$S264-BI265*$S265-BI266*$S266-BI267*$S267)</f>
        <v>4658556.0468560625</v>
      </c>
      <c r="BJ281" s="10">
        <f ca="1">IF(BJ$5="",0,BJ239*$S239-BJ158*$S158-BJ159*$S159-BJ160*$S160-BJ161*$S161-BJ168*$S168-BJ173*$S173-BJ187*(1-BP!$S$89)*$S187-BJ256*$S256-BJ257*$S257-BJ258*$S258-BJ263*$S263-BJ264*$S264-BJ265*$S265-BJ266*$S266-BJ267*$S267)</f>
        <v>4746605.498446974</v>
      </c>
      <c r="BK281" s="10">
        <f ca="1">IF(BK$5="",0,BK239*$S239-BK158*$S158-BK159*$S159-BK160*$S160-BK161*$S161-BK168*$S168-BK173*$S173-BK187*(1-BP!$S$89)*$S187-BK256*$S256-BK257*$S257-BK258*$S258-BK263*$S263-BK264*$S264-BK265*$S265-BK266*$S266-BK267*$S267)</f>
        <v>4796695.491818185</v>
      </c>
      <c r="BL281" s="10">
        <f ca="1">IF(BL$5="",0,BL239*$S239-BL158*$S158-BL159*$S159-BL160*$S160-BL161*$S161-BL168*$S168-BL173*$S173-BL187*(1-BP!$S$89)*$S187-BL256*$S256-BL257*$S257-BL258*$S258-BL263*$S263-BL264*$S264-BL265*$S265-BL266*$S266-BL267*$S267)</f>
        <v>4823016.5323295463</v>
      </c>
      <c r="BM281" s="10">
        <f ca="1">IF(BM$5="",0,BM239*$S239-BM158*$S158-BM159*$S159-BM160*$S160-BM161*$S161-BM168*$S168-BM173*$S173-BM187*(1-BP!$S$89)*$S187-BM256*$S256-BM257*$S257-BM258*$S258-BM263*$S263-BM264*$S264-BM265*$S265-BM266*$S266-BM267*$S267)</f>
        <v>4835858.978068185</v>
      </c>
      <c r="BN281" s="10">
        <f ca="1">IF(BN$5="",0,BN239*$S239-BN158*$S158-BN159*$S159-BN160*$S160-BN161*$S161-BN168*$S168-BN173*$S173-BN187*(1-BP!$S$89)*$S187-BN256*$S256-BN257*$S257-BN258*$S258-BN263*$S263-BN264*$S264-BN265*$S265-BN266*$S266-BN267*$S267)</f>
        <v>4841488.7261931831</v>
      </c>
      <c r="BO281" s="10">
        <f ca="1">IF(BO$5="",0,BO239*$S239-BO158*$S158-BO159*$S159-BO160*$S160-BO161*$S161-BO168*$S168-BO173*$S173-BO187*(1-BP!$S$89)*$S187-BO256*$S256-BO257*$S257-BO258*$S258-BO263*$S263-BO264*$S264-BO265*$S265-BO266*$S266-BO267*$S267)</f>
        <v>4843643.0143939415</v>
      </c>
      <c r="BP281" s="10">
        <f ca="1">IF(BP$5="",0,BP239*$S239-BP158*$S158-BP159*$S159-BP160*$S160-BP161*$S161-BP168*$S168-BP173*$S173-BP187*(1-BP!$S$89)*$S187-BP256*$S256-BP257*$S257-BP258*$S258-BP263*$S263-BP264*$S264-BP265*$S265-BP266*$S266-BP267*$S267)</f>
        <v>4844437.682708336</v>
      </c>
      <c r="BQ281" s="10">
        <f ca="1">IF(BQ$5="",0,BQ239*$S239-BQ158*$S158-BQ159*$S159-BQ160*$S160-BQ161*$S161-BQ168*$S168-BQ173*$S173-BQ187*(1-BP!$S$89)*$S187-BQ256*$S256-BQ257*$S257-BQ258*$S258-BQ263*$S263-BQ264*$S264-BQ265*$S265-BQ266*$S266-BQ267*$S267)</f>
        <v>4844693.1047159126</v>
      </c>
      <c r="BR281" s="10">
        <f ca="1">IF(BR$5="",0,BR239*$S239-BR158*$S158-BR159*$S159-BR160*$S160-BR161*$S161-BR168*$S168-BR173*$S173-BR187*(1-BP!$S$89)*$S187-BR256*$S256-BR257*$S257-BR258*$S258-BR263*$S263-BR264*$S264-BR265*$S265-BR266*$S266-BR267*$S267)</f>
        <v>4844754.6761174276</v>
      </c>
      <c r="BS281" s="10">
        <f ca="1">IF(BS$5="",0,BS239*$S239-BS158*$S158-BS159*$S159-BS160*$S160-BS161*$S161-BS168*$S168-BS173*$S173-BS187*(1-BP!$S$89)*$S187-BS256*$S256-BS257*$S257-BS258*$S258-BS263*$S263-BS264*$S264-BS265*$S265-BS266*$S266-BS267*$S267)</f>
        <v>4844767.7848674292</v>
      </c>
      <c r="BT281" s="10">
        <f ca="1">IF(BT$5="",0,BT239*$S239-BT158*$S158-BT159*$S159-BT160*$S160-BT161*$S161-BT168*$S168-BT173*$S173-BT187*(1-BP!$S$89)*$S187-BT256*$S256-BT257*$S257-BT258*$S258-BT263*$S263-BT264*$S264-BT265*$S265-BT266*$S266-BT267*$S267)</f>
        <v>4844769.572424246</v>
      </c>
      <c r="BU281" s="10">
        <f ca="1">IF(BU$5="",0,BU239*$S239-BU158*$S158-BU159*$S159-BU160*$S160-BU161*$S161-BU168*$S168-BU173*$S173-BU187*(1-BP!$S$89)*$S187-BU256*$S256-BU257*$S257-BU258*$S258-BU263*$S263-BU264*$S264-BU265*$S265-BU266*$S266-BU267*$S267)</f>
        <v>4844769.572424246</v>
      </c>
      <c r="BV281" s="10">
        <f>IF(BV$5="",0,BV239*$S239-BV158*$S158-BV159*$S159-BV160*$S160-BV161*$S161-BV168*$S168-BV173*$S173-BV187*(1-BP!$S$89)*$S187-BV256*$S256-BV257*$S257-BV258*$S258-BV263*$S263-BV264*$S264-BV265*$S265-BV266*$S266-BV267*$S267)</f>
        <v>0</v>
      </c>
      <c r="BW281" s="10">
        <f>IF(BW$5="",0,BW239*$S239-BW158*$S158-BW159*$S159-BW160*$S160-BW161*$S161-BW168*$S168-BW173*$S173-BW187*(1-BP!$S$89)*$S187-BW256*$S256-BW257*$S257-BW258*$S258-BW263*$S263-BW264*$S264-BW265*$S265-BW266*$S266-BW267*$S267)</f>
        <v>0</v>
      </c>
      <c r="BX281" s="10">
        <f>IF(BX$5="",0,BX239*$S239-BX158*$S158-BX159*$S159-BX160*$S160-BX161*$S161-BX168*$S168-BX173*$S173-BX187*(1-BP!$S$89)*$S187-BX256*$S256-BX257*$S257-BX258*$S258-BX263*$S263-BX264*$S264-BX265*$S265-BX266*$S266-BX267*$S267)</f>
        <v>0</v>
      </c>
      <c r="BY281" s="10">
        <f>IF(BY$5="",0,BY239*$S239-BY158*$S158-BY159*$S159-BY160*$S160-BY161*$S161-BY168*$S168-BY173*$S173-BY187*(1-BP!$S$89)*$S187-BY256*$S256-BY257*$S257-BY258*$S258-BY263*$S263-BY264*$S264-BY265*$S265-BY266*$S266-BY267*$S267)</f>
        <v>0</v>
      </c>
      <c r="BZ281" s="10">
        <f>IF(BZ$5="",0,BZ239*$S239-BZ158*$S158-BZ159*$S159-BZ160*$S160-BZ161*$S161-BZ168*$S168-BZ173*$S173-BZ187*(1-BP!$S$89)*$S187-BZ256*$S256-BZ257*$S257-BZ258*$S258-BZ263*$S263-BZ264*$S264-BZ265*$S265-BZ266*$S266-BZ267*$S267)</f>
        <v>0</v>
      </c>
      <c r="CA281" s="10">
        <f>IF(CA$5="",0,CA239*$S239-CA158*$S158-CA159*$S159-CA160*$S160-CA161*$S161-CA168*$S168-CA173*$S173-CA187*(1-BP!$S$89)*$S187-CA256*$S256-CA257*$S257-CA258*$S258-CA263*$S263-CA264*$S264-CA265*$S265-CA266*$S266-CA267*$S267)</f>
        <v>0</v>
      </c>
      <c r="CB281" s="10">
        <f>IF(CB$5="",0,CB239*$S239-CB158*$S158-CB159*$S159-CB160*$S160-CB161*$S161-CB168*$S168-CB173*$S173-CB187*(1-BP!$S$89)*$S187-CB256*$S256-CB257*$S257-CB258*$S258-CB263*$S263-CB264*$S264-CB265*$S265-CB266*$S266-CB267*$S267)</f>
        <v>0</v>
      </c>
      <c r="CC281" s="10">
        <f>IF(CC$5="",0,CC239*$S239-CC158*$S158-CC159*$S159-CC160*$S160-CC161*$S161-CC168*$S168-CC173*$S173-CC187*(1-BP!$S$89)*$S187-CC256*$S256-CC257*$S257-CC258*$S258-CC263*$S263-CC264*$S264-CC265*$S265-CC266*$S266-CC267*$S267)</f>
        <v>0</v>
      </c>
      <c r="CD281" s="10">
        <f>IF(CD$5="",0,CD239*$S239-CD158*$S158-CD159*$S159-CD160*$S160-CD161*$S161-CD168*$S168-CD173*$S173-CD187*(1-BP!$S$89)*$S187-CD256*$S256-CD257*$S257-CD258*$S258-CD263*$S263-CD264*$S264-CD265*$S265-CD266*$S266-CD267*$S267)</f>
        <v>0</v>
      </c>
      <c r="CE281" s="10">
        <f>IF(CE$5="",0,CE239*$S239-CE158*$S158-CE159*$S159-CE160*$S160-CE161*$S161-CE168*$S168-CE173*$S173-CE187*(1-BP!$S$89)*$S187-CE256*$S256-CE257*$S257-CE258*$S258-CE263*$S263-CE264*$S264-CE265*$S265-CE266*$S266-CE267*$S267)</f>
        <v>0</v>
      </c>
      <c r="CF281" s="10">
        <f>IF(CF$5="",0,CF239*$S239-CF158*$S158-CF159*$S159-CF160*$S160-CF161*$S161-CF168*$S168-CF173*$S173-CF187*(1-BP!$S$89)*$S187-CF256*$S256-CF257*$S257-CF258*$S258-CF263*$S263-CF264*$S264-CF265*$S265-CF266*$S266-CF267*$S267)</f>
        <v>0</v>
      </c>
      <c r="CG281" s="10">
        <f>IF(CG$5="",0,CG239*$S239-CG158*$S158-CG159*$S159-CG160*$S160-CG161*$S161-CG168*$S168-CG173*$S173-CG187*(1-BP!$S$89)*$S187-CG256*$S256-CG257*$S257-CG258*$S258-CG263*$S263-CG264*$S264-CG265*$S265-CG266*$S266-CG267*$S267)</f>
        <v>0</v>
      </c>
      <c r="CH281" s="10">
        <f>IF(CH$5="",0,CH239*$S239-CH158*$S158-CH159*$S159-CH160*$S160-CH161*$S161-CH168*$S168-CH173*$S173-CH187*(1-BP!$S$89)*$S187-CH256*$S256-CH257*$S257-CH258*$S258-CH263*$S263-CH264*$S264-CH265*$S265-CH266*$S266-CH267*$S267)</f>
        <v>0</v>
      </c>
      <c r="CI281" s="10">
        <f>IF(CI$5="",0,CI239*$S239-CI158*$S158-CI159*$S159-CI160*$S160-CI161*$S161-CI168*$S168-CI173*$S173-CI187*(1-BP!$S$89)*$S187-CI256*$S256-CI257*$S257-CI258*$S258-CI263*$S263-CI264*$S264-CI265*$S265-CI266*$S266-CI267*$S267)</f>
        <v>0</v>
      </c>
      <c r="CJ281" s="10">
        <f>IF(CJ$5="",0,CJ239*$S239-CJ158*$S158-CJ159*$S159-CJ160*$S160-CJ161*$S161-CJ168*$S168-CJ173*$S173-CJ187*(1-BP!$S$89)*$S187-CJ256*$S256-CJ257*$S257-CJ258*$S258-CJ263*$S263-CJ264*$S264-CJ265*$S265-CJ266*$S266-CJ267*$S267)</f>
        <v>0</v>
      </c>
      <c r="CK281" s="10">
        <f>IF(CK$5="",0,CK239*$S239-CK158*$S158-CK159*$S159-CK160*$S160-CK161*$S161-CK168*$S168-CK173*$S173-CK187*(1-BP!$S$89)*$S187-CK256*$S256-CK257*$S257-CK258*$S258-CK263*$S263-CK264*$S264-CK265*$S265-CK266*$S266-CK267*$S267)</f>
        <v>0</v>
      </c>
      <c r="CL281" s="10">
        <f>IF(CL$5="",0,CL239*$S239-CL158*$S158-CL159*$S159-CL160*$S160-CL161*$S161-CL168*$S168-CL173*$S173-CL187*(1-BP!$S$89)*$S187-CL256*$S256-CL257*$S257-CL258*$S258-CL263*$S263-CL264*$S264-CL265*$S265-CL266*$S266-CL267*$S267)</f>
        <v>0</v>
      </c>
      <c r="CM281" s="10">
        <f>IF(CM$5="",0,CM239*$S239-CM158*$S158-CM159*$S159-CM160*$S160-CM161*$S161-CM168*$S168-CM173*$S173-CM187*(1-BP!$S$89)*$S187-CM256*$S256-CM257*$S257-CM258*$S258-CM263*$S263-CM264*$S264-CM265*$S265-CM266*$S266-CM267*$S267)</f>
        <v>0</v>
      </c>
      <c r="CN281" s="10">
        <f>IF(CN$5="",0,CN239*$S239-CN158*$S158-CN159*$S159-CN160*$S160-CN161*$S161-CN168*$S168-CN173*$S173-CN187*(1-BP!$S$89)*$S187-CN256*$S256-CN257*$S257-CN258*$S258-CN263*$S263-CN264*$S264-CN265*$S265-CN266*$S266-CN267*$S267)</f>
        <v>0</v>
      </c>
      <c r="CO281" s="10">
        <f>IF(CO$5="",0,CO239*$S239-CO158*$S158-CO159*$S159-CO160*$S160-CO161*$S161-CO168*$S168-CO173*$S173-CO187*(1-BP!$S$89)*$S187-CO256*$S256-CO257*$S257-CO258*$S258-CO263*$S263-CO264*$S264-CO265*$S265-CO266*$S266-CO267*$S267)</f>
        <v>0</v>
      </c>
      <c r="CP281" s="10">
        <f>IF(CP$5="",0,CP239*$S239-CP158*$S158-CP159*$S159-CP160*$S160-CP161*$S161-CP168*$S168-CP173*$S173-CP187*(1-BP!$S$89)*$S187-CP256*$S256-CP257*$S257-CP258*$S258-CP263*$S263-CP264*$S264-CP265*$S265-CP266*$S266-CP267*$S267)</f>
        <v>0</v>
      </c>
      <c r="CQ281" s="10">
        <f>IF(CQ$5="",0,CQ239*$S239-CQ158*$S158-CQ159*$S159-CQ160*$S160-CQ161*$S161-CQ168*$S168-CQ173*$S173-CQ187*(1-BP!$S$89)*$S187-CQ256*$S256-CQ257*$S257-CQ258*$S258-CQ263*$S263-CQ264*$S264-CQ265*$S265-CQ266*$S266-CQ267*$S267)</f>
        <v>0</v>
      </c>
      <c r="CR281" s="10">
        <f>IF(CR$5="",0,CR239*$S239-CR158*$S158-CR159*$S159-CR160*$S160-CR161*$S161-CR168*$S168-CR173*$S173-CR187*(1-BP!$S$89)*$S187-CR256*$S256-CR257*$S257-CR258*$S258-CR263*$S263-CR264*$S264-CR265*$S265-CR266*$S266-CR267*$S267)</f>
        <v>0</v>
      </c>
      <c r="CS281" s="10">
        <f>IF(CS$5="",0,CS239*$S239-CS158*$S158-CS159*$S159-CS160*$S160-CS161*$S161-CS168*$S168-CS173*$S173-CS187*(1-BP!$S$89)*$S187-CS256*$S256-CS257*$S257-CS258*$S258-CS263*$S263-CS264*$S264-CS265*$S265-CS266*$S266-CS267*$S267)</f>
        <v>0</v>
      </c>
      <c r="CT281" s="10">
        <f>IF(CT$5="",0,CT239*$S239-CT158*$S158-CT159*$S159-CT160*$S160-CT161*$S161-CT168*$S168-CT173*$S173-CT187*(1-BP!$S$89)*$S187-CT256*$S256-CT257*$S257-CT258*$S258-CT263*$S263-CT264*$S264-CT265*$S265-CT266*$S266-CT267*$S267)</f>
        <v>0</v>
      </c>
    </row>
    <row r="282" spans="1:98" x14ac:dyDescent="0.3">
      <c r="A282" s="11">
        <f>ROW()</f>
        <v>282</v>
      </c>
      <c r="S282" s="130"/>
    </row>
    <row r="283" spans="1:98" x14ac:dyDescent="0.3">
      <c r="A283" s="11">
        <f>ROW()</f>
        <v>283</v>
      </c>
      <c r="B283" s="144"/>
      <c r="F283" s="104" t="s">
        <v>160</v>
      </c>
    </row>
    <row r="284" spans="1:98" s="13" customFormat="1" x14ac:dyDescent="0.3">
      <c r="A284" s="12">
        <f>ROW()</f>
        <v>284</v>
      </c>
      <c r="B284" s="144"/>
      <c r="C284" s="142" t="str">
        <f>Lists!$N$10</f>
        <v>с ндс</v>
      </c>
      <c r="E284" s="92"/>
      <c r="F284" s="13" t="s">
        <v>161</v>
      </c>
      <c r="M284" s="14" t="str">
        <f>Lists!$R$8</f>
        <v>руб.</v>
      </c>
      <c r="P284" s="10"/>
      <c r="R284" s="44" t="s">
        <v>24</v>
      </c>
      <c r="S284" s="123">
        <v>1</v>
      </c>
      <c r="V284" s="74"/>
      <c r="W284" s="10">
        <f ca="1">SUM(INDIRECT(ADDRESS(ROW(),SUMIFS($1:$1,$5:$5,1))):INDIRECT(ADDRESS(ROW(),SUMIFS($1:$1,$5:$5,MAX($5:$5)))))</f>
        <v>846791929.65490019</v>
      </c>
      <c r="Z284" s="10">
        <f>IF(Z$5="",0,IF(Z$5=1,SUMIFS($202:$202,$5:$5,"&lt;="&amp;(Z$5-$S284)),SUMIFS($202:$202,$5:$5,Z$5-$S284)))</f>
        <v>0</v>
      </c>
      <c r="AA284" s="10">
        <f t="shared" ref="AA284:CL284" ca="1" si="761">IF(AA$5="",0,IF(AA$5=1,SUMIFS($202:$202,$5:$5,"&lt;="&amp;(AA$5-$S284)),SUMIFS($202:$202,$5:$5,AA$5-$S284)))</f>
        <v>0</v>
      </c>
      <c r="AB284" s="10">
        <f t="shared" ca="1" si="761"/>
        <v>0</v>
      </c>
      <c r="AC284" s="10">
        <f t="shared" ca="1" si="761"/>
        <v>0</v>
      </c>
      <c r="AD284" s="10">
        <f t="shared" ca="1" si="761"/>
        <v>0</v>
      </c>
      <c r="AE284" s="10">
        <f t="shared" ca="1" si="761"/>
        <v>0</v>
      </c>
      <c r="AF284" s="10">
        <f t="shared" ca="1" si="761"/>
        <v>0</v>
      </c>
      <c r="AG284" s="10">
        <f t="shared" ca="1" si="761"/>
        <v>0</v>
      </c>
      <c r="AH284" s="10">
        <f t="shared" ca="1" si="761"/>
        <v>0</v>
      </c>
      <c r="AI284" s="10">
        <f t="shared" ca="1" si="761"/>
        <v>6292.2000000000007</v>
      </c>
      <c r="AJ284" s="10">
        <f t="shared" ca="1" si="761"/>
        <v>54532.400000000009</v>
      </c>
      <c r="AK284" s="10">
        <f t="shared" ca="1" si="761"/>
        <v>173245.24000000002</v>
      </c>
      <c r="AL284" s="10">
        <f t="shared" ca="1" si="761"/>
        <v>322737.42500000005</v>
      </c>
      <c r="AM284" s="10">
        <f t="shared" ca="1" si="761"/>
        <v>482559.30500000005</v>
      </c>
      <c r="AN284" s="10">
        <f t="shared" ca="1" si="761"/>
        <v>641972.19200000004</v>
      </c>
      <c r="AO284" s="10">
        <f t="shared" ca="1" si="761"/>
        <v>878700.4865</v>
      </c>
      <c r="AP284" s="10">
        <f t="shared" ca="1" si="761"/>
        <v>1374643.8252500002</v>
      </c>
      <c r="AQ284" s="10">
        <f t="shared" ca="1" si="761"/>
        <v>2217090.75275</v>
      </c>
      <c r="AR284" s="10">
        <f t="shared" ca="1" si="761"/>
        <v>3442532.35855</v>
      </c>
      <c r="AS284" s="10">
        <f t="shared" ca="1" si="761"/>
        <v>5017312.7135499995</v>
      </c>
      <c r="AT284" s="10">
        <f t="shared" ca="1" si="761"/>
        <v>6837499.879900001</v>
      </c>
      <c r="AU284" s="10">
        <f t="shared" ca="1" si="761"/>
        <v>8812596.5532750003</v>
      </c>
      <c r="AV284" s="10">
        <f t="shared" ca="1" si="761"/>
        <v>10875789.794500001</v>
      </c>
      <c r="AW284" s="10">
        <f t="shared" ca="1" si="761"/>
        <v>12986207.569775</v>
      </c>
      <c r="AX284" s="10">
        <f t="shared" ca="1" si="761"/>
        <v>15119467.6041</v>
      </c>
      <c r="AY284" s="10">
        <f t="shared" ca="1" si="761"/>
        <v>17261676.719875</v>
      </c>
      <c r="AZ284" s="10">
        <f t="shared" ca="1" si="761"/>
        <v>19407440.142124999</v>
      </c>
      <c r="BA284" s="10">
        <f t="shared" ca="1" si="761"/>
        <v>21554482.978375003</v>
      </c>
      <c r="BB284" s="10">
        <f t="shared" ca="1" si="761"/>
        <v>23701845.668125</v>
      </c>
      <c r="BC284" s="10">
        <f t="shared" ca="1" si="761"/>
        <v>25849283.077750001</v>
      </c>
      <c r="BD284" s="10">
        <f t="shared" ca="1" si="761"/>
        <v>27996732.285250004</v>
      </c>
      <c r="BE284" s="10">
        <f t="shared" ca="1" si="761"/>
        <v>30144181.49275</v>
      </c>
      <c r="BF284" s="10">
        <f t="shared" ca="1" si="761"/>
        <v>32275900.20025</v>
      </c>
      <c r="BG284" s="10">
        <f t="shared" ca="1" si="761"/>
        <v>34287018.407749996</v>
      </c>
      <c r="BH284" s="10">
        <f t="shared" ca="1" si="761"/>
        <v>36001354.515250005</v>
      </c>
      <c r="BI284" s="10">
        <f t="shared" ca="1" si="761"/>
        <v>37341960.160250001</v>
      </c>
      <c r="BJ284" s="10">
        <f t="shared" ca="1" si="761"/>
        <v>38283011.105250001</v>
      </c>
      <c r="BK284" s="10">
        <f t="shared" ca="1" si="761"/>
        <v>38864856.082750008</v>
      </c>
      <c r="BL284" s="10">
        <f t="shared" ca="1" si="761"/>
        <v>39195707.824000008</v>
      </c>
      <c r="BM284" s="10">
        <f t="shared" ca="1" si="761"/>
        <v>39369483.968374997</v>
      </c>
      <c r="BN284" s="10">
        <f t="shared" ca="1" si="761"/>
        <v>39454251.70025</v>
      </c>
      <c r="BO284" s="10">
        <f t="shared" ca="1" si="761"/>
        <v>39491411.073875003</v>
      </c>
      <c r="BP284" s="10">
        <f t="shared" ca="1" si="761"/>
        <v>39505630.134999998</v>
      </c>
      <c r="BQ284" s="10">
        <f t="shared" ca="1" si="761"/>
        <v>39510874.945875004</v>
      </c>
      <c r="BR284" s="10">
        <f t="shared" ca="1" si="761"/>
        <v>39512560.731125012</v>
      </c>
      <c r="BS284" s="10">
        <f t="shared" ca="1" si="761"/>
        <v>39512967.102375008</v>
      </c>
      <c r="BT284" s="10">
        <f t="shared" ca="1" si="761"/>
        <v>39513053.620125011</v>
      </c>
      <c r="BU284" s="10">
        <f t="shared" ca="1" si="761"/>
        <v>39513065.418000013</v>
      </c>
      <c r="BV284" s="10">
        <f t="shared" si="761"/>
        <v>0</v>
      </c>
      <c r="BW284" s="10">
        <f t="shared" si="761"/>
        <v>0</v>
      </c>
      <c r="BX284" s="10">
        <f t="shared" si="761"/>
        <v>0</v>
      </c>
      <c r="BY284" s="10">
        <f t="shared" si="761"/>
        <v>0</v>
      </c>
      <c r="BZ284" s="10">
        <f t="shared" si="761"/>
        <v>0</v>
      </c>
      <c r="CA284" s="10">
        <f t="shared" si="761"/>
        <v>0</v>
      </c>
      <c r="CB284" s="10">
        <f t="shared" si="761"/>
        <v>0</v>
      </c>
      <c r="CC284" s="10">
        <f t="shared" si="761"/>
        <v>0</v>
      </c>
      <c r="CD284" s="10">
        <f t="shared" si="761"/>
        <v>0</v>
      </c>
      <c r="CE284" s="10">
        <f t="shared" si="761"/>
        <v>0</v>
      </c>
      <c r="CF284" s="10">
        <f t="shared" si="761"/>
        <v>0</v>
      </c>
      <c r="CG284" s="10">
        <f t="shared" si="761"/>
        <v>0</v>
      </c>
      <c r="CH284" s="10">
        <f t="shared" si="761"/>
        <v>0</v>
      </c>
      <c r="CI284" s="10">
        <f t="shared" si="761"/>
        <v>0</v>
      </c>
      <c r="CJ284" s="10">
        <f t="shared" si="761"/>
        <v>0</v>
      </c>
      <c r="CK284" s="10">
        <f t="shared" si="761"/>
        <v>0</v>
      </c>
      <c r="CL284" s="10">
        <f t="shared" si="761"/>
        <v>0</v>
      </c>
      <c r="CM284" s="10">
        <f t="shared" ref="CM284:CT284" si="762">IF(CM$5="",0,IF(CM$5=1,SUMIFS($202:$202,$5:$5,"&lt;="&amp;(CM$5-$S284)),SUMIFS($202:$202,$5:$5,CM$5-$S284)))</f>
        <v>0</v>
      </c>
      <c r="CN284" s="10">
        <f t="shared" si="762"/>
        <v>0</v>
      </c>
      <c r="CO284" s="10">
        <f t="shared" si="762"/>
        <v>0</v>
      </c>
      <c r="CP284" s="10">
        <f t="shared" si="762"/>
        <v>0</v>
      </c>
      <c r="CQ284" s="10">
        <f t="shared" si="762"/>
        <v>0</v>
      </c>
      <c r="CR284" s="10">
        <f t="shared" si="762"/>
        <v>0</v>
      </c>
      <c r="CS284" s="10">
        <f t="shared" si="762"/>
        <v>0</v>
      </c>
      <c r="CT284" s="10">
        <f t="shared" si="762"/>
        <v>0</v>
      </c>
    </row>
    <row r="285" spans="1:98" s="13" customFormat="1" x14ac:dyDescent="0.3">
      <c r="A285" s="12">
        <f>ROW()</f>
        <v>285</v>
      </c>
      <c r="B285" s="144"/>
      <c r="C285" s="142"/>
      <c r="E285" s="92"/>
      <c r="F285" s="13" t="s">
        <v>162</v>
      </c>
      <c r="M285" s="4" t="str">
        <f>Lists!$R$8</f>
        <v>руб.</v>
      </c>
      <c r="P285" s="10"/>
      <c r="R285" s="92"/>
      <c r="S285" s="10"/>
      <c r="V285" s="80">
        <f ca="1">W285-SUM(W286:W295)</f>
        <v>0</v>
      </c>
      <c r="W285" s="10">
        <f ca="1">SUM(INDIRECT(ADDRESS(ROW(),SUMIFS($1:$1,$5:$5,1))):INDIRECT(ADDRESS(ROW(),SUMIFS($1:$1,$5:$5,MAX($5:$5)))))</f>
        <v>432915122.85999984</v>
      </c>
      <c r="Z285" s="10">
        <f ca="1">IF(Z$5="",0,SUM(Z286:Z295))</f>
        <v>0</v>
      </c>
      <c r="AA285" s="10">
        <f t="shared" ref="AA285:CL285" ca="1" si="763">IF(AA$5="",0,SUM(AA286:AA295))</f>
        <v>0</v>
      </c>
      <c r="AB285" s="10">
        <f t="shared" ca="1" si="763"/>
        <v>4680</v>
      </c>
      <c r="AC285" s="10">
        <f t="shared" ca="1" si="763"/>
        <v>20320</v>
      </c>
      <c r="AD285" s="10">
        <f t="shared" ca="1" si="763"/>
        <v>40656</v>
      </c>
      <c r="AE285" s="10">
        <f t="shared" ca="1" si="763"/>
        <v>63925.8</v>
      </c>
      <c r="AF285" s="10">
        <f t="shared" ca="1" si="763"/>
        <v>93936.2</v>
      </c>
      <c r="AG285" s="10">
        <f t="shared" ca="1" si="763"/>
        <v>148249.16</v>
      </c>
      <c r="AH285" s="10">
        <f t="shared" ca="1" si="763"/>
        <v>249656.12000000002</v>
      </c>
      <c r="AI285" s="10">
        <f t="shared" ca="1" si="763"/>
        <v>401823.44</v>
      </c>
      <c r="AJ285" s="10">
        <f t="shared" ca="1" si="763"/>
        <v>606886.62800000003</v>
      </c>
      <c r="AK285" s="10">
        <f t="shared" ca="1" si="763"/>
        <v>874948.51800000004</v>
      </c>
      <c r="AL285" s="10">
        <f t="shared" ca="1" si="763"/>
        <v>1236667.4740000002</v>
      </c>
      <c r="AM285" s="10">
        <f t="shared" ca="1" si="763"/>
        <v>1715920.1860000002</v>
      </c>
      <c r="AN285" s="10">
        <f t="shared" ca="1" si="763"/>
        <v>2316150.2420000001</v>
      </c>
      <c r="AO285" s="10">
        <f t="shared" ca="1" si="763"/>
        <v>3026438.33</v>
      </c>
      <c r="AP285" s="10">
        <f t="shared" ca="1" si="763"/>
        <v>3818021.4870000002</v>
      </c>
      <c r="AQ285" s="10">
        <f t="shared" ca="1" si="763"/>
        <v>4659682.99</v>
      </c>
      <c r="AR285" s="10">
        <f t="shared" ca="1" si="763"/>
        <v>5529488.7109999992</v>
      </c>
      <c r="AS285" s="10">
        <f t="shared" ca="1" si="763"/>
        <v>6414242.6940000001</v>
      </c>
      <c r="AT285" s="10">
        <f t="shared" ca="1" si="763"/>
        <v>7306351.8449999997</v>
      </c>
      <c r="AU285" s="10">
        <f t="shared" ca="1" si="763"/>
        <v>8201453.2750000004</v>
      </c>
      <c r="AV285" s="10">
        <f t="shared" ca="1" si="763"/>
        <v>9097586.125</v>
      </c>
      <c r="AW285" s="10">
        <f t="shared" ca="1" si="763"/>
        <v>9994095.8650000002</v>
      </c>
      <c r="AX285" s="10">
        <f t="shared" ca="1" si="763"/>
        <v>10890719.050000001</v>
      </c>
      <c r="AY285" s="10">
        <f t="shared" ca="1" si="763"/>
        <v>11775657.550000001</v>
      </c>
      <c r="AZ285" s="10">
        <f t="shared" ca="1" si="763"/>
        <v>12621496.050000001</v>
      </c>
      <c r="BA285" s="10">
        <f t="shared" ca="1" si="763"/>
        <v>13416494.550000001</v>
      </c>
      <c r="BB285" s="10">
        <f t="shared" ca="1" si="763"/>
        <v>14153318.550000001</v>
      </c>
      <c r="BC285" s="10">
        <f t="shared" ca="1" si="763"/>
        <v>14815116.550000001</v>
      </c>
      <c r="BD285" s="10">
        <f t="shared" ca="1" si="763"/>
        <v>15370382.15</v>
      </c>
      <c r="BE285" s="10">
        <f t="shared" ca="1" si="763"/>
        <v>15799130.35</v>
      </c>
      <c r="BF285" s="10">
        <f t="shared" ca="1" si="763"/>
        <v>16101560.25</v>
      </c>
      <c r="BG285" s="10">
        <f t="shared" ca="1" si="763"/>
        <v>16290868.43</v>
      </c>
      <c r="BH285" s="10">
        <f t="shared" ca="1" si="763"/>
        <v>16397123.135</v>
      </c>
      <c r="BI285" s="10">
        <f t="shared" ca="1" si="763"/>
        <v>16452512.699999999</v>
      </c>
      <c r="BJ285" s="10">
        <f t="shared" ca="1" si="763"/>
        <v>16479496.234999999</v>
      </c>
      <c r="BK285" s="10">
        <f t="shared" ca="1" si="763"/>
        <v>16491426.130000001</v>
      </c>
      <c r="BL285" s="10">
        <f t="shared" ca="1" si="763"/>
        <v>16495961.605</v>
      </c>
      <c r="BM285" s="10">
        <f t="shared" ca="1" si="763"/>
        <v>16497498.675000001</v>
      </c>
      <c r="BN285" s="10">
        <f t="shared" ca="1" si="763"/>
        <v>16498004.324999999</v>
      </c>
      <c r="BO285" s="10">
        <f t="shared" ca="1" si="763"/>
        <v>16498133.085000003</v>
      </c>
      <c r="BP285" s="10">
        <f t="shared" ca="1" si="763"/>
        <v>16498148.400000002</v>
      </c>
      <c r="BQ285" s="10">
        <f t="shared" ca="1" si="763"/>
        <v>16498148.400000002</v>
      </c>
      <c r="BR285" s="10">
        <f t="shared" ca="1" si="763"/>
        <v>16498148.400000002</v>
      </c>
      <c r="BS285" s="10">
        <f t="shared" ca="1" si="763"/>
        <v>16498148.400000002</v>
      </c>
      <c r="BT285" s="10">
        <f t="shared" ca="1" si="763"/>
        <v>16498148.400000002</v>
      </c>
      <c r="BU285" s="10">
        <f t="shared" ca="1" si="763"/>
        <v>11558300.400000002</v>
      </c>
      <c r="BV285" s="10">
        <f t="shared" si="763"/>
        <v>0</v>
      </c>
      <c r="BW285" s="10">
        <f t="shared" si="763"/>
        <v>0</v>
      </c>
      <c r="BX285" s="10">
        <f t="shared" si="763"/>
        <v>0</v>
      </c>
      <c r="BY285" s="10">
        <f t="shared" si="763"/>
        <v>0</v>
      </c>
      <c r="BZ285" s="10">
        <f t="shared" si="763"/>
        <v>0</v>
      </c>
      <c r="CA285" s="10">
        <f t="shared" si="763"/>
        <v>0</v>
      </c>
      <c r="CB285" s="10">
        <f t="shared" si="763"/>
        <v>0</v>
      </c>
      <c r="CC285" s="10">
        <f t="shared" si="763"/>
        <v>0</v>
      </c>
      <c r="CD285" s="10">
        <f t="shared" si="763"/>
        <v>0</v>
      </c>
      <c r="CE285" s="10">
        <f t="shared" si="763"/>
        <v>0</v>
      </c>
      <c r="CF285" s="10">
        <f t="shared" si="763"/>
        <v>0</v>
      </c>
      <c r="CG285" s="10">
        <f t="shared" si="763"/>
        <v>0</v>
      </c>
      <c r="CH285" s="10">
        <f t="shared" si="763"/>
        <v>0</v>
      </c>
      <c r="CI285" s="10">
        <f t="shared" si="763"/>
        <v>0</v>
      </c>
      <c r="CJ285" s="10">
        <f t="shared" si="763"/>
        <v>0</v>
      </c>
      <c r="CK285" s="10">
        <f t="shared" si="763"/>
        <v>0</v>
      </c>
      <c r="CL285" s="10">
        <f t="shared" si="763"/>
        <v>0</v>
      </c>
      <c r="CM285" s="10">
        <f t="shared" ref="CM285:CT285" si="764">IF(CM$5="",0,SUM(CM286:CM295))</f>
        <v>0</v>
      </c>
      <c r="CN285" s="10">
        <f t="shared" si="764"/>
        <v>0</v>
      </c>
      <c r="CO285" s="10">
        <f t="shared" si="764"/>
        <v>0</v>
      </c>
      <c r="CP285" s="10">
        <f t="shared" si="764"/>
        <v>0</v>
      </c>
      <c r="CQ285" s="10">
        <f t="shared" si="764"/>
        <v>0</v>
      </c>
      <c r="CR285" s="10">
        <f t="shared" si="764"/>
        <v>0</v>
      </c>
      <c r="CS285" s="10">
        <f t="shared" si="764"/>
        <v>0</v>
      </c>
      <c r="CT285" s="10">
        <f t="shared" si="764"/>
        <v>0</v>
      </c>
    </row>
    <row r="286" spans="1:98" s="27" customFormat="1" ht="12" x14ac:dyDescent="0.25">
      <c r="A286" s="26">
        <f>ROW()</f>
        <v>286</v>
      </c>
      <c r="B286" s="145"/>
      <c r="C286" s="142"/>
      <c r="E286" s="24"/>
      <c r="F286" s="66" t="str">
        <f>$F$285</f>
        <v>Оплата себестоимостных затрат</v>
      </c>
      <c r="G286" s="27" t="str">
        <f>BP!$F$21</f>
        <v>Основа</v>
      </c>
      <c r="M286" s="27" t="str">
        <f>Lists!$R$8</f>
        <v>руб.</v>
      </c>
      <c r="P286" s="30"/>
      <c r="R286" s="44" t="s">
        <v>24</v>
      </c>
      <c r="S286" s="123">
        <v>-1</v>
      </c>
      <c r="V286" s="85"/>
      <c r="W286" s="29">
        <f ca="1">SUM(INDIRECT(ADDRESS(ROW(),SUMIFS($1:$1,$5:$5,1))):INDIRECT(ADDRESS(ROW(),SUMIFS($1:$1,$5:$5,MAX($5:$5)))))</f>
        <v>94802946</v>
      </c>
      <c r="Z286" s="30">
        <f ca="1">IF(Z$5="",0,IF(Z$5=1,SUMIFS($113:$113,$5:$5,"&lt;="&amp;(Z$5-$S286)),SUMIFS($113:$113,$5:$5,Z$5-$S286)))</f>
        <v>0</v>
      </c>
      <c r="AA286" s="30">
        <f t="shared" ref="AA286:CL286" ca="1" si="765">IF(AA$5="",0,IF(AA$5=1,SUMIFS($113:$113,$5:$5,"&lt;="&amp;(AA$5-$S286)),SUMIFS($113:$113,$5:$5,AA$5-$S286)))</f>
        <v>0</v>
      </c>
      <c r="AB286" s="30">
        <f t="shared" ca="1" si="765"/>
        <v>4200</v>
      </c>
      <c r="AC286" s="30">
        <f t="shared" ca="1" si="765"/>
        <v>16800</v>
      </c>
      <c r="AD286" s="30">
        <f t="shared" ca="1" si="765"/>
        <v>30240</v>
      </c>
      <c r="AE286" s="30">
        <f t="shared" ca="1" si="765"/>
        <v>44205</v>
      </c>
      <c r="AF286" s="30">
        <f t="shared" ca="1" si="765"/>
        <v>56385</v>
      </c>
      <c r="AG286" s="30">
        <f t="shared" ca="1" si="765"/>
        <v>74067.000000000015</v>
      </c>
      <c r="AH286" s="30">
        <f t="shared" ca="1" si="765"/>
        <v>120267.00000000001</v>
      </c>
      <c r="AI286" s="30">
        <f t="shared" ca="1" si="765"/>
        <v>198051</v>
      </c>
      <c r="AJ286" s="30">
        <f t="shared" ca="1" si="765"/>
        <v>309718.5</v>
      </c>
      <c r="AK286" s="30">
        <f t="shared" ca="1" si="765"/>
        <v>451185</v>
      </c>
      <c r="AL286" s="30">
        <f t="shared" ca="1" si="765"/>
        <v>610228.5</v>
      </c>
      <c r="AM286" s="30">
        <f t="shared" ca="1" si="765"/>
        <v>779709</v>
      </c>
      <c r="AN286" s="30">
        <f t="shared" ca="1" si="765"/>
        <v>954607.5</v>
      </c>
      <c r="AO286" s="30">
        <f t="shared" ca="1" si="765"/>
        <v>1132372.5</v>
      </c>
      <c r="AP286" s="30">
        <f t="shared" ca="1" si="765"/>
        <v>1311397.5</v>
      </c>
      <c r="AQ286" s="30">
        <f t="shared" ca="1" si="765"/>
        <v>1490737.5</v>
      </c>
      <c r="AR286" s="30">
        <f t="shared" ca="1" si="765"/>
        <v>1670235</v>
      </c>
      <c r="AS286" s="30">
        <f t="shared" ca="1" si="765"/>
        <v>1849785</v>
      </c>
      <c r="AT286" s="30">
        <f t="shared" ca="1" si="765"/>
        <v>2029335</v>
      </c>
      <c r="AU286" s="30">
        <f t="shared" ca="1" si="765"/>
        <v>2208885</v>
      </c>
      <c r="AV286" s="30">
        <f t="shared" ca="1" si="765"/>
        <v>2388435</v>
      </c>
      <c r="AW286" s="30">
        <f t="shared" ca="1" si="765"/>
        <v>2567985</v>
      </c>
      <c r="AX286" s="30">
        <f t="shared" ca="1" si="765"/>
        <v>2747535</v>
      </c>
      <c r="AY286" s="30">
        <f t="shared" ca="1" si="765"/>
        <v>2916585</v>
      </c>
      <c r="AZ286" s="30">
        <f t="shared" ca="1" si="765"/>
        <v>3054135</v>
      </c>
      <c r="BA286" s="30">
        <f t="shared" ca="1" si="765"/>
        <v>3158085</v>
      </c>
      <c r="BB286" s="30">
        <f t="shared" ca="1" si="765"/>
        <v>3227122.5</v>
      </c>
      <c r="BC286" s="30">
        <f t="shared" ca="1" si="765"/>
        <v>3265710</v>
      </c>
      <c r="BD286" s="30">
        <f t="shared" ca="1" si="765"/>
        <v>3286342.5</v>
      </c>
      <c r="BE286" s="30">
        <f t="shared" ca="1" si="765"/>
        <v>3296475</v>
      </c>
      <c r="BF286" s="30">
        <f t="shared" ca="1" si="765"/>
        <v>3301147.5</v>
      </c>
      <c r="BG286" s="30">
        <f t="shared" ca="1" si="765"/>
        <v>3302932.5</v>
      </c>
      <c r="BH286" s="30">
        <f t="shared" ca="1" si="765"/>
        <v>3303457.5</v>
      </c>
      <c r="BI286" s="30">
        <f t="shared" ca="1" si="765"/>
        <v>3303667.5</v>
      </c>
      <c r="BJ286" s="30">
        <f t="shared" ca="1" si="765"/>
        <v>3303720.0000000005</v>
      </c>
      <c r="BK286" s="30">
        <f t="shared" ca="1" si="765"/>
        <v>3303720.0000000005</v>
      </c>
      <c r="BL286" s="30">
        <f t="shared" ca="1" si="765"/>
        <v>3303720.0000000005</v>
      </c>
      <c r="BM286" s="30">
        <f t="shared" ca="1" si="765"/>
        <v>3303720.0000000005</v>
      </c>
      <c r="BN286" s="30">
        <f t="shared" ca="1" si="765"/>
        <v>3303720.0000000005</v>
      </c>
      <c r="BO286" s="30">
        <f t="shared" ca="1" si="765"/>
        <v>3303720.0000000005</v>
      </c>
      <c r="BP286" s="30">
        <f t="shared" ca="1" si="765"/>
        <v>3303720.0000000005</v>
      </c>
      <c r="BQ286" s="30">
        <f t="shared" ca="1" si="765"/>
        <v>3303720.0000000005</v>
      </c>
      <c r="BR286" s="30">
        <f t="shared" ca="1" si="765"/>
        <v>3303720.0000000005</v>
      </c>
      <c r="BS286" s="30">
        <f t="shared" ca="1" si="765"/>
        <v>3303720.0000000005</v>
      </c>
      <c r="BT286" s="30">
        <f t="shared" ca="1" si="765"/>
        <v>3303720.0000000005</v>
      </c>
      <c r="BU286" s="30">
        <f t="shared" si="765"/>
        <v>0</v>
      </c>
      <c r="BV286" s="30">
        <f t="shared" si="765"/>
        <v>0</v>
      </c>
      <c r="BW286" s="30">
        <f t="shared" si="765"/>
        <v>0</v>
      </c>
      <c r="BX286" s="30">
        <f t="shared" si="765"/>
        <v>0</v>
      </c>
      <c r="BY286" s="30">
        <f t="shared" si="765"/>
        <v>0</v>
      </c>
      <c r="BZ286" s="30">
        <f t="shared" si="765"/>
        <v>0</v>
      </c>
      <c r="CA286" s="30">
        <f t="shared" si="765"/>
        <v>0</v>
      </c>
      <c r="CB286" s="30">
        <f t="shared" si="765"/>
        <v>0</v>
      </c>
      <c r="CC286" s="30">
        <f t="shared" si="765"/>
        <v>0</v>
      </c>
      <c r="CD286" s="30">
        <f t="shared" si="765"/>
        <v>0</v>
      </c>
      <c r="CE286" s="30">
        <f t="shared" si="765"/>
        <v>0</v>
      </c>
      <c r="CF286" s="30">
        <f t="shared" si="765"/>
        <v>0</v>
      </c>
      <c r="CG286" s="30">
        <f t="shared" si="765"/>
        <v>0</v>
      </c>
      <c r="CH286" s="30">
        <f t="shared" si="765"/>
        <v>0</v>
      </c>
      <c r="CI286" s="30">
        <f t="shared" si="765"/>
        <v>0</v>
      </c>
      <c r="CJ286" s="30">
        <f t="shared" si="765"/>
        <v>0</v>
      </c>
      <c r="CK286" s="30">
        <f t="shared" si="765"/>
        <v>0</v>
      </c>
      <c r="CL286" s="30">
        <f t="shared" si="765"/>
        <v>0</v>
      </c>
      <c r="CM286" s="30">
        <f t="shared" ref="CM286:CT286" si="766">IF(CM$5="",0,IF(CM$5=1,SUMIFS($113:$113,$5:$5,"&lt;="&amp;(CM$5-$S286)),SUMIFS($113:$113,$5:$5,CM$5-$S286)))</f>
        <v>0</v>
      </c>
      <c r="CN286" s="30">
        <f t="shared" si="766"/>
        <v>0</v>
      </c>
      <c r="CO286" s="30">
        <f t="shared" si="766"/>
        <v>0</v>
      </c>
      <c r="CP286" s="30">
        <f t="shared" si="766"/>
        <v>0</v>
      </c>
      <c r="CQ286" s="30">
        <f t="shared" si="766"/>
        <v>0</v>
      </c>
      <c r="CR286" s="30">
        <f t="shared" si="766"/>
        <v>0</v>
      </c>
      <c r="CS286" s="30">
        <f t="shared" si="766"/>
        <v>0</v>
      </c>
      <c r="CT286" s="30">
        <f t="shared" si="766"/>
        <v>0</v>
      </c>
    </row>
    <row r="287" spans="1:98" s="27" customFormat="1" ht="12" x14ac:dyDescent="0.25">
      <c r="A287" s="26">
        <f>ROW()</f>
        <v>287</v>
      </c>
      <c r="B287" s="145"/>
      <c r="C287" s="142"/>
      <c r="E287" s="24"/>
      <c r="F287" s="66" t="str">
        <f t="shared" ref="F287:F294" si="767">$F$285</f>
        <v>Оплата себестоимостных затрат</v>
      </c>
      <c r="G287" s="27" t="str">
        <f>BP!$F$22</f>
        <v>Сырье</v>
      </c>
      <c r="H287" s="67"/>
      <c r="I287" s="67"/>
      <c r="J287" s="67"/>
      <c r="K287" s="67"/>
      <c r="L287" s="67"/>
      <c r="M287" s="27" t="str">
        <f>Lists!$R$8</f>
        <v>руб.</v>
      </c>
      <c r="P287" s="30"/>
      <c r="R287" s="44" t="s">
        <v>24</v>
      </c>
      <c r="S287" s="123">
        <v>-1</v>
      </c>
      <c r="V287" s="85"/>
      <c r="W287" s="29">
        <f ca="1">SUM(INDIRECT(ADDRESS(ROW(),SUMIFS($1:$1,$5:$5,1))):INDIRECT(ADDRESS(ROW(),SUMIFS($1:$1,$5:$5,MAX($5:$5)))))</f>
        <v>10834622.4</v>
      </c>
      <c r="Z287" s="30">
        <f ca="1">IF(Z$5="",0,IF(Z$5=1,SUMIFS($114:$114,$5:$5,"&lt;="&amp;(Z$5-$S287)),SUMIFS($114:$114,$5:$5,Z$5-$S287)))</f>
        <v>0</v>
      </c>
      <c r="AA287" s="30">
        <f t="shared" ref="AA287:CL287" ca="1" si="768">IF(AA$5="",0,IF(AA$5=1,SUMIFS($114:$114,$5:$5,"&lt;="&amp;(AA$5-$S287)),SUMIFS($114:$114,$5:$5,AA$5-$S287)))</f>
        <v>0</v>
      </c>
      <c r="AB287" s="30">
        <f t="shared" ca="1" si="768"/>
        <v>480</v>
      </c>
      <c r="AC287" s="30">
        <f t="shared" ca="1" si="768"/>
        <v>1920</v>
      </c>
      <c r="AD287" s="30">
        <f t="shared" ca="1" si="768"/>
        <v>3456</v>
      </c>
      <c r="AE287" s="30">
        <f t="shared" ca="1" si="768"/>
        <v>5052</v>
      </c>
      <c r="AF287" s="30">
        <f t="shared" ca="1" si="768"/>
        <v>6444</v>
      </c>
      <c r="AG287" s="30">
        <f t="shared" ca="1" si="768"/>
        <v>8464.8000000000011</v>
      </c>
      <c r="AH287" s="30">
        <f t="shared" ca="1" si="768"/>
        <v>13744.800000000001</v>
      </c>
      <c r="AI287" s="30">
        <f t="shared" ca="1" si="768"/>
        <v>22634.400000000001</v>
      </c>
      <c r="AJ287" s="30">
        <f t="shared" ca="1" si="768"/>
        <v>35396.399999999994</v>
      </c>
      <c r="AK287" s="30">
        <f t="shared" ca="1" si="768"/>
        <v>51564</v>
      </c>
      <c r="AL287" s="30">
        <f t="shared" ca="1" si="768"/>
        <v>69740.399999999994</v>
      </c>
      <c r="AM287" s="30">
        <f t="shared" ca="1" si="768"/>
        <v>89109.6</v>
      </c>
      <c r="AN287" s="30">
        <f t="shared" ca="1" si="768"/>
        <v>109098</v>
      </c>
      <c r="AO287" s="30">
        <f t="shared" ca="1" si="768"/>
        <v>129414</v>
      </c>
      <c r="AP287" s="30">
        <f t="shared" ca="1" si="768"/>
        <v>149874</v>
      </c>
      <c r="AQ287" s="30">
        <f t="shared" ca="1" si="768"/>
        <v>170370</v>
      </c>
      <c r="AR287" s="30">
        <f t="shared" ca="1" si="768"/>
        <v>190884</v>
      </c>
      <c r="AS287" s="30">
        <f t="shared" ca="1" si="768"/>
        <v>211404</v>
      </c>
      <c r="AT287" s="30">
        <f t="shared" ca="1" si="768"/>
        <v>231924</v>
      </c>
      <c r="AU287" s="30">
        <f t="shared" ca="1" si="768"/>
        <v>252444</v>
      </c>
      <c r="AV287" s="30">
        <f t="shared" ca="1" si="768"/>
        <v>272964</v>
      </c>
      <c r="AW287" s="30">
        <f t="shared" ca="1" si="768"/>
        <v>293484</v>
      </c>
      <c r="AX287" s="30">
        <f t="shared" ca="1" si="768"/>
        <v>314004</v>
      </c>
      <c r="AY287" s="30">
        <f t="shared" ca="1" si="768"/>
        <v>333324</v>
      </c>
      <c r="AZ287" s="30">
        <f t="shared" ca="1" si="768"/>
        <v>349044</v>
      </c>
      <c r="BA287" s="30">
        <f t="shared" ca="1" si="768"/>
        <v>360924</v>
      </c>
      <c r="BB287" s="30">
        <f t="shared" ca="1" si="768"/>
        <v>368814</v>
      </c>
      <c r="BC287" s="30">
        <f t="shared" ca="1" si="768"/>
        <v>373224</v>
      </c>
      <c r="BD287" s="30">
        <f t="shared" ca="1" si="768"/>
        <v>375582</v>
      </c>
      <c r="BE287" s="30">
        <f t="shared" ca="1" si="768"/>
        <v>376740</v>
      </c>
      <c r="BF287" s="30">
        <f t="shared" ca="1" si="768"/>
        <v>377274</v>
      </c>
      <c r="BG287" s="30">
        <f t="shared" ca="1" si="768"/>
        <v>377478</v>
      </c>
      <c r="BH287" s="30">
        <f t="shared" ca="1" si="768"/>
        <v>377538</v>
      </c>
      <c r="BI287" s="30">
        <f t="shared" ca="1" si="768"/>
        <v>377562</v>
      </c>
      <c r="BJ287" s="30">
        <f t="shared" ca="1" si="768"/>
        <v>377568.00000000006</v>
      </c>
      <c r="BK287" s="30">
        <f t="shared" ca="1" si="768"/>
        <v>377568.00000000006</v>
      </c>
      <c r="BL287" s="30">
        <f t="shared" ca="1" si="768"/>
        <v>377568.00000000006</v>
      </c>
      <c r="BM287" s="30">
        <f t="shared" ca="1" si="768"/>
        <v>377568.00000000006</v>
      </c>
      <c r="BN287" s="30">
        <f t="shared" ca="1" si="768"/>
        <v>377568.00000000006</v>
      </c>
      <c r="BO287" s="30">
        <f t="shared" ca="1" si="768"/>
        <v>377568.00000000006</v>
      </c>
      <c r="BP287" s="30">
        <f t="shared" ca="1" si="768"/>
        <v>377568.00000000006</v>
      </c>
      <c r="BQ287" s="30">
        <f t="shared" ca="1" si="768"/>
        <v>377568.00000000006</v>
      </c>
      <c r="BR287" s="30">
        <f t="shared" ca="1" si="768"/>
        <v>377568.00000000006</v>
      </c>
      <c r="BS287" s="30">
        <f t="shared" ca="1" si="768"/>
        <v>377568.00000000006</v>
      </c>
      <c r="BT287" s="30">
        <f t="shared" ca="1" si="768"/>
        <v>377568.00000000006</v>
      </c>
      <c r="BU287" s="30">
        <f t="shared" si="768"/>
        <v>0</v>
      </c>
      <c r="BV287" s="30">
        <f t="shared" si="768"/>
        <v>0</v>
      </c>
      <c r="BW287" s="30">
        <f t="shared" si="768"/>
        <v>0</v>
      </c>
      <c r="BX287" s="30">
        <f t="shared" si="768"/>
        <v>0</v>
      </c>
      <c r="BY287" s="30">
        <f t="shared" si="768"/>
        <v>0</v>
      </c>
      <c r="BZ287" s="30">
        <f t="shared" si="768"/>
        <v>0</v>
      </c>
      <c r="CA287" s="30">
        <f t="shared" si="768"/>
        <v>0</v>
      </c>
      <c r="CB287" s="30">
        <f t="shared" si="768"/>
        <v>0</v>
      </c>
      <c r="CC287" s="30">
        <f t="shared" si="768"/>
        <v>0</v>
      </c>
      <c r="CD287" s="30">
        <f t="shared" si="768"/>
        <v>0</v>
      </c>
      <c r="CE287" s="30">
        <f t="shared" si="768"/>
        <v>0</v>
      </c>
      <c r="CF287" s="30">
        <f t="shared" si="768"/>
        <v>0</v>
      </c>
      <c r="CG287" s="30">
        <f t="shared" si="768"/>
        <v>0</v>
      </c>
      <c r="CH287" s="30">
        <f t="shared" si="768"/>
        <v>0</v>
      </c>
      <c r="CI287" s="30">
        <f t="shared" si="768"/>
        <v>0</v>
      </c>
      <c r="CJ287" s="30">
        <f t="shared" si="768"/>
        <v>0</v>
      </c>
      <c r="CK287" s="30">
        <f t="shared" si="768"/>
        <v>0</v>
      </c>
      <c r="CL287" s="30">
        <f t="shared" si="768"/>
        <v>0</v>
      </c>
      <c r="CM287" s="30">
        <f t="shared" ref="CM287:CT287" si="769">IF(CM$5="",0,IF(CM$5=1,SUMIFS($114:$114,$5:$5,"&lt;="&amp;(CM$5-$S287)),SUMIFS($114:$114,$5:$5,CM$5-$S287)))</f>
        <v>0</v>
      </c>
      <c r="CN287" s="30">
        <f t="shared" si="769"/>
        <v>0</v>
      </c>
      <c r="CO287" s="30">
        <f t="shared" si="769"/>
        <v>0</v>
      </c>
      <c r="CP287" s="30">
        <f t="shared" si="769"/>
        <v>0</v>
      </c>
      <c r="CQ287" s="30">
        <f t="shared" si="769"/>
        <v>0</v>
      </c>
      <c r="CR287" s="30">
        <f t="shared" si="769"/>
        <v>0</v>
      </c>
      <c r="CS287" s="30">
        <f t="shared" si="769"/>
        <v>0</v>
      </c>
      <c r="CT287" s="30">
        <f t="shared" si="769"/>
        <v>0</v>
      </c>
    </row>
    <row r="288" spans="1:98" s="27" customFormat="1" ht="12" x14ac:dyDescent="0.25">
      <c r="A288" s="26">
        <f>ROW()</f>
        <v>288</v>
      </c>
      <c r="B288" s="145"/>
      <c r="C288" s="142"/>
      <c r="E288" s="24"/>
      <c r="F288" s="66" t="str">
        <f t="shared" si="767"/>
        <v>Оплата себестоимостных затрат</v>
      </c>
      <c r="G288" s="27" t="str">
        <f>BP!$F$23</f>
        <v>Материал</v>
      </c>
      <c r="M288" s="27" t="str">
        <f>Lists!$R$8</f>
        <v>руб.</v>
      </c>
      <c r="P288" s="30"/>
      <c r="R288" s="44" t="s">
        <v>24</v>
      </c>
      <c r="S288" s="123">
        <v>0</v>
      </c>
      <c r="V288" s="85"/>
      <c r="W288" s="29">
        <f ca="1">SUM(INDIRECT(ADDRESS(ROW(),SUMIFS($1:$1,$5:$5,1))):INDIRECT(ADDRESS(ROW(),SUMIFS($1:$1,$5:$5,MAX($5:$5)))))</f>
        <v>12199896.800000001</v>
      </c>
      <c r="Z288" s="30">
        <f ca="1">IF(Z$5="",0,IF(Z$5=1,SUMIFS($115:$115,$5:$5,"&lt;="&amp;(Z$5-$S288)),SUMIFS($115:$115,$5:$5,Z$5-$S288)))</f>
        <v>0</v>
      </c>
      <c r="AA288" s="30">
        <f t="shared" ref="AA288:CL288" ca="1" si="770">IF(AA$5="",0,IF(AA$5=1,SUMIFS($115:$115,$5:$5,"&lt;="&amp;(AA$5-$S288)),SUMIFS($115:$115,$5:$5,AA$5-$S288)))</f>
        <v>0</v>
      </c>
      <c r="AB288" s="30">
        <f t="shared" ca="1" si="770"/>
        <v>0</v>
      </c>
      <c r="AC288" s="30">
        <f t="shared" ca="1" si="770"/>
        <v>0</v>
      </c>
      <c r="AD288" s="30">
        <f t="shared" ca="1" si="770"/>
        <v>560</v>
      </c>
      <c r="AE288" s="30">
        <f t="shared" ca="1" si="770"/>
        <v>2240</v>
      </c>
      <c r="AF288" s="30">
        <f t="shared" ca="1" si="770"/>
        <v>4032</v>
      </c>
      <c r="AG288" s="30">
        <f t="shared" ca="1" si="770"/>
        <v>5894</v>
      </c>
      <c r="AH288" s="30">
        <f t="shared" ca="1" si="770"/>
        <v>7518</v>
      </c>
      <c r="AI288" s="30">
        <f t="shared" ca="1" si="770"/>
        <v>9875.6000000000022</v>
      </c>
      <c r="AJ288" s="30">
        <f t="shared" ca="1" si="770"/>
        <v>16035.600000000002</v>
      </c>
      <c r="AK288" s="30">
        <f t="shared" ca="1" si="770"/>
        <v>26406.799999999999</v>
      </c>
      <c r="AL288" s="30">
        <f t="shared" ca="1" si="770"/>
        <v>41295.799999999996</v>
      </c>
      <c r="AM288" s="30">
        <f t="shared" ca="1" si="770"/>
        <v>60158</v>
      </c>
      <c r="AN288" s="30">
        <f t="shared" ca="1" si="770"/>
        <v>81363.8</v>
      </c>
      <c r="AO288" s="30">
        <f t="shared" ca="1" si="770"/>
        <v>103961.2</v>
      </c>
      <c r="AP288" s="30">
        <f t="shared" ca="1" si="770"/>
        <v>127281</v>
      </c>
      <c r="AQ288" s="30">
        <f t="shared" ca="1" si="770"/>
        <v>150983</v>
      </c>
      <c r="AR288" s="30">
        <f t="shared" ca="1" si="770"/>
        <v>174853</v>
      </c>
      <c r="AS288" s="30">
        <f t="shared" ca="1" si="770"/>
        <v>198765</v>
      </c>
      <c r="AT288" s="30">
        <f t="shared" ca="1" si="770"/>
        <v>222698</v>
      </c>
      <c r="AU288" s="30">
        <f t="shared" ca="1" si="770"/>
        <v>246638</v>
      </c>
      <c r="AV288" s="30">
        <f t="shared" ca="1" si="770"/>
        <v>270578</v>
      </c>
      <c r="AW288" s="30">
        <f t="shared" ca="1" si="770"/>
        <v>294518</v>
      </c>
      <c r="AX288" s="30">
        <f t="shared" ca="1" si="770"/>
        <v>318458</v>
      </c>
      <c r="AY288" s="30">
        <f t="shared" ca="1" si="770"/>
        <v>342398</v>
      </c>
      <c r="AZ288" s="30">
        <f t="shared" ca="1" si="770"/>
        <v>366338</v>
      </c>
      <c r="BA288" s="30">
        <f t="shared" ca="1" si="770"/>
        <v>388878</v>
      </c>
      <c r="BB288" s="30">
        <f t="shared" ca="1" si="770"/>
        <v>407218</v>
      </c>
      <c r="BC288" s="30">
        <f t="shared" ca="1" si="770"/>
        <v>421078</v>
      </c>
      <c r="BD288" s="30">
        <f t="shared" ca="1" si="770"/>
        <v>430283</v>
      </c>
      <c r="BE288" s="30">
        <f t="shared" ca="1" si="770"/>
        <v>435428</v>
      </c>
      <c r="BF288" s="30">
        <f t="shared" ca="1" si="770"/>
        <v>438179</v>
      </c>
      <c r="BG288" s="30">
        <f t="shared" ca="1" si="770"/>
        <v>439530</v>
      </c>
      <c r="BH288" s="30">
        <f t="shared" ca="1" si="770"/>
        <v>440153</v>
      </c>
      <c r="BI288" s="30">
        <f t="shared" ca="1" si="770"/>
        <v>440391</v>
      </c>
      <c r="BJ288" s="30">
        <f t="shared" ca="1" si="770"/>
        <v>440461</v>
      </c>
      <c r="BK288" s="30">
        <f t="shared" ca="1" si="770"/>
        <v>440489</v>
      </c>
      <c r="BL288" s="30">
        <f t="shared" ca="1" si="770"/>
        <v>440496.00000000006</v>
      </c>
      <c r="BM288" s="30">
        <f t="shared" ca="1" si="770"/>
        <v>440496.00000000006</v>
      </c>
      <c r="BN288" s="30">
        <f t="shared" ca="1" si="770"/>
        <v>440496.00000000006</v>
      </c>
      <c r="BO288" s="30">
        <f t="shared" ca="1" si="770"/>
        <v>440496.00000000006</v>
      </c>
      <c r="BP288" s="30">
        <f t="shared" ca="1" si="770"/>
        <v>440496.00000000006</v>
      </c>
      <c r="BQ288" s="30">
        <f t="shared" ca="1" si="770"/>
        <v>440496.00000000006</v>
      </c>
      <c r="BR288" s="30">
        <f t="shared" ca="1" si="770"/>
        <v>440496.00000000006</v>
      </c>
      <c r="BS288" s="30">
        <f t="shared" ca="1" si="770"/>
        <v>440496.00000000006</v>
      </c>
      <c r="BT288" s="30">
        <f t="shared" ca="1" si="770"/>
        <v>440496.00000000006</v>
      </c>
      <c r="BU288" s="30">
        <f t="shared" ca="1" si="770"/>
        <v>440496.00000000006</v>
      </c>
      <c r="BV288" s="30">
        <f t="shared" si="770"/>
        <v>0</v>
      </c>
      <c r="BW288" s="30">
        <f t="shared" si="770"/>
        <v>0</v>
      </c>
      <c r="BX288" s="30">
        <f t="shared" si="770"/>
        <v>0</v>
      </c>
      <c r="BY288" s="30">
        <f t="shared" si="770"/>
        <v>0</v>
      </c>
      <c r="BZ288" s="30">
        <f t="shared" si="770"/>
        <v>0</v>
      </c>
      <c r="CA288" s="30">
        <f t="shared" si="770"/>
        <v>0</v>
      </c>
      <c r="CB288" s="30">
        <f t="shared" si="770"/>
        <v>0</v>
      </c>
      <c r="CC288" s="30">
        <f t="shared" si="770"/>
        <v>0</v>
      </c>
      <c r="CD288" s="30">
        <f t="shared" si="770"/>
        <v>0</v>
      </c>
      <c r="CE288" s="30">
        <f t="shared" si="770"/>
        <v>0</v>
      </c>
      <c r="CF288" s="30">
        <f t="shared" si="770"/>
        <v>0</v>
      </c>
      <c r="CG288" s="30">
        <f t="shared" si="770"/>
        <v>0</v>
      </c>
      <c r="CH288" s="30">
        <f t="shared" si="770"/>
        <v>0</v>
      </c>
      <c r="CI288" s="30">
        <f t="shared" si="770"/>
        <v>0</v>
      </c>
      <c r="CJ288" s="30">
        <f t="shared" si="770"/>
        <v>0</v>
      </c>
      <c r="CK288" s="30">
        <f t="shared" si="770"/>
        <v>0</v>
      </c>
      <c r="CL288" s="30">
        <f t="shared" si="770"/>
        <v>0</v>
      </c>
      <c r="CM288" s="30">
        <f t="shared" ref="CM288:CT288" si="771">IF(CM$5="",0,IF(CM$5=1,SUMIFS($115:$115,$5:$5,"&lt;="&amp;(CM$5-$S288)),SUMIFS($115:$115,$5:$5,CM$5-$S288)))</f>
        <v>0</v>
      </c>
      <c r="CN288" s="30">
        <f t="shared" si="771"/>
        <v>0</v>
      </c>
      <c r="CO288" s="30">
        <f t="shared" si="771"/>
        <v>0</v>
      </c>
      <c r="CP288" s="30">
        <f t="shared" si="771"/>
        <v>0</v>
      </c>
      <c r="CQ288" s="30">
        <f t="shared" si="771"/>
        <v>0</v>
      </c>
      <c r="CR288" s="30">
        <f t="shared" si="771"/>
        <v>0</v>
      </c>
      <c r="CS288" s="30">
        <f t="shared" si="771"/>
        <v>0</v>
      </c>
      <c r="CT288" s="30">
        <f t="shared" si="771"/>
        <v>0</v>
      </c>
    </row>
    <row r="289" spans="1:98" s="27" customFormat="1" ht="12" x14ac:dyDescent="0.25">
      <c r="A289" s="26">
        <f>ROW()</f>
        <v>289</v>
      </c>
      <c r="B289" s="145"/>
      <c r="C289" s="142"/>
      <c r="E289" s="24"/>
      <c r="F289" s="66" t="str">
        <f t="shared" si="767"/>
        <v>Оплата себестоимостных затрат</v>
      </c>
      <c r="G289" s="27" t="str">
        <f>BP!$F$24</f>
        <v>Вн.пр-во</v>
      </c>
      <c r="M289" s="27" t="str">
        <f>Lists!$R$8</f>
        <v>руб.</v>
      </c>
      <c r="P289" s="30"/>
      <c r="R289" s="44" t="s">
        <v>24</v>
      </c>
      <c r="S289" s="123">
        <v>1</v>
      </c>
      <c r="V289" s="85"/>
      <c r="W289" s="29">
        <f ca="1">SUM(INDIRECT(ADDRESS(ROW(),SUMIFS($1:$1,$5:$5,1))):INDIRECT(ADDRESS(ROW(),SUMIFS($1:$1,$5:$5,MAX($5:$5)))))</f>
        <v>238300320</v>
      </c>
      <c r="Z289" s="30">
        <f>IF(Z$5="",0,IF(Z$5=1,SUMIFS($128:$128,$5:$5,"&lt;="&amp;(Z$5-$S289)),SUMIFS($128:$128,$5:$5,Z$5-$S289)))</f>
        <v>0</v>
      </c>
      <c r="AA289" s="30">
        <f t="shared" ref="AA289:CL289" ca="1" si="772">IF(AA$5="",0,IF(AA$5=1,SUMIFS($128:$128,$5:$5,"&lt;="&amp;(AA$5-$S289)),SUMIFS($128:$128,$5:$5,AA$5-$S289)))</f>
        <v>0</v>
      </c>
      <c r="AB289" s="30">
        <f t="shared" ca="1" si="772"/>
        <v>0</v>
      </c>
      <c r="AC289" s="30">
        <f t="shared" ca="1" si="772"/>
        <v>0</v>
      </c>
      <c r="AD289" s="30">
        <f t="shared" ca="1" si="772"/>
        <v>0</v>
      </c>
      <c r="AE289" s="30">
        <f t="shared" ca="1" si="772"/>
        <v>0</v>
      </c>
      <c r="AF289" s="30">
        <f t="shared" ca="1" si="772"/>
        <v>6600</v>
      </c>
      <c r="AG289" s="30">
        <f t="shared" ca="1" si="772"/>
        <v>31800</v>
      </c>
      <c r="AH289" s="30">
        <f t="shared" ca="1" si="772"/>
        <v>69120</v>
      </c>
      <c r="AI289" s="30">
        <f t="shared" ca="1" si="772"/>
        <v>108345</v>
      </c>
      <c r="AJ289" s="30">
        <f t="shared" ca="1" si="772"/>
        <v>145440</v>
      </c>
      <c r="AK289" s="30">
        <f t="shared" ca="1" si="772"/>
        <v>188886</v>
      </c>
      <c r="AL289" s="30">
        <f t="shared" ca="1" si="772"/>
        <v>284220.00000000006</v>
      </c>
      <c r="AM289" s="30">
        <f t="shared" ca="1" si="772"/>
        <v>465852</v>
      </c>
      <c r="AN289" s="30">
        <f t="shared" ca="1" si="772"/>
        <v>741337.5</v>
      </c>
      <c r="AO289" s="30">
        <f t="shared" ca="1" si="772"/>
        <v>1107214.5</v>
      </c>
      <c r="AP289" s="30">
        <f t="shared" ca="1" si="772"/>
        <v>1539025.5</v>
      </c>
      <c r="AQ289" s="30">
        <f t="shared" ca="1" si="772"/>
        <v>2009836.5</v>
      </c>
      <c r="AR289" s="30">
        <f t="shared" ca="1" si="772"/>
        <v>2502580.5</v>
      </c>
      <c r="AS289" s="30">
        <f t="shared" ca="1" si="772"/>
        <v>3006795</v>
      </c>
      <c r="AT289" s="30">
        <f t="shared" ca="1" si="772"/>
        <v>3516675</v>
      </c>
      <c r="AU289" s="30">
        <f t="shared" ca="1" si="772"/>
        <v>4028670</v>
      </c>
      <c r="AV289" s="30">
        <f t="shared" ca="1" si="772"/>
        <v>4541317.5</v>
      </c>
      <c r="AW289" s="30">
        <f t="shared" ca="1" si="772"/>
        <v>5054250</v>
      </c>
      <c r="AX289" s="30">
        <f t="shared" ca="1" si="772"/>
        <v>5567250</v>
      </c>
      <c r="AY289" s="30">
        <f t="shared" ca="1" si="772"/>
        <v>6080250</v>
      </c>
      <c r="AZ289" s="30">
        <f t="shared" ca="1" si="772"/>
        <v>6593250</v>
      </c>
      <c r="BA289" s="30">
        <f t="shared" ca="1" si="772"/>
        <v>7106250</v>
      </c>
      <c r="BB289" s="30">
        <f t="shared" ca="1" si="772"/>
        <v>7619250</v>
      </c>
      <c r="BC289" s="30">
        <f t="shared" ca="1" si="772"/>
        <v>8115750</v>
      </c>
      <c r="BD289" s="30">
        <f t="shared" ca="1" si="772"/>
        <v>8549250</v>
      </c>
      <c r="BE289" s="30">
        <f t="shared" ca="1" si="772"/>
        <v>8889450</v>
      </c>
      <c r="BF289" s="30">
        <f t="shared" ca="1" si="772"/>
        <v>9131587.5</v>
      </c>
      <c r="BG289" s="30">
        <f t="shared" ca="1" si="772"/>
        <v>9280987.5</v>
      </c>
      <c r="BH289" s="30">
        <f t="shared" ca="1" si="772"/>
        <v>9363022.5</v>
      </c>
      <c r="BI289" s="30">
        <f t="shared" ca="1" si="772"/>
        <v>9405472.5</v>
      </c>
      <c r="BJ289" s="30">
        <f t="shared" ca="1" si="772"/>
        <v>9425842.5</v>
      </c>
      <c r="BK289" s="30">
        <f t="shared" ca="1" si="772"/>
        <v>9434655</v>
      </c>
      <c r="BL289" s="30">
        <f t="shared" ca="1" si="772"/>
        <v>9437775</v>
      </c>
      <c r="BM289" s="30">
        <f t="shared" ca="1" si="772"/>
        <v>9438780</v>
      </c>
      <c r="BN289" s="30">
        <f t="shared" ca="1" si="772"/>
        <v>9439132.5</v>
      </c>
      <c r="BO289" s="30">
        <f t="shared" ca="1" si="772"/>
        <v>9439200.0000000019</v>
      </c>
      <c r="BP289" s="30">
        <f t="shared" ca="1" si="772"/>
        <v>9439200.0000000019</v>
      </c>
      <c r="BQ289" s="30">
        <f t="shared" ca="1" si="772"/>
        <v>9439200.0000000019</v>
      </c>
      <c r="BR289" s="30">
        <f t="shared" ca="1" si="772"/>
        <v>9439200.0000000019</v>
      </c>
      <c r="BS289" s="30">
        <f t="shared" ca="1" si="772"/>
        <v>9439200.0000000019</v>
      </c>
      <c r="BT289" s="30">
        <f t="shared" ca="1" si="772"/>
        <v>9439200.0000000019</v>
      </c>
      <c r="BU289" s="30">
        <f t="shared" ca="1" si="772"/>
        <v>9439200.0000000019</v>
      </c>
      <c r="BV289" s="30">
        <f t="shared" si="772"/>
        <v>0</v>
      </c>
      <c r="BW289" s="30">
        <f t="shared" si="772"/>
        <v>0</v>
      </c>
      <c r="BX289" s="30">
        <f t="shared" si="772"/>
        <v>0</v>
      </c>
      <c r="BY289" s="30">
        <f t="shared" si="772"/>
        <v>0</v>
      </c>
      <c r="BZ289" s="30">
        <f t="shared" si="772"/>
        <v>0</v>
      </c>
      <c r="CA289" s="30">
        <f t="shared" si="772"/>
        <v>0</v>
      </c>
      <c r="CB289" s="30">
        <f t="shared" si="772"/>
        <v>0</v>
      </c>
      <c r="CC289" s="30">
        <f t="shared" si="772"/>
        <v>0</v>
      </c>
      <c r="CD289" s="30">
        <f t="shared" si="772"/>
        <v>0</v>
      </c>
      <c r="CE289" s="30">
        <f t="shared" si="772"/>
        <v>0</v>
      </c>
      <c r="CF289" s="30">
        <f t="shared" si="772"/>
        <v>0</v>
      </c>
      <c r="CG289" s="30">
        <f t="shared" si="772"/>
        <v>0</v>
      </c>
      <c r="CH289" s="30">
        <f t="shared" si="772"/>
        <v>0</v>
      </c>
      <c r="CI289" s="30">
        <f t="shared" si="772"/>
        <v>0</v>
      </c>
      <c r="CJ289" s="30">
        <f t="shared" si="772"/>
        <v>0</v>
      </c>
      <c r="CK289" s="30">
        <f t="shared" si="772"/>
        <v>0</v>
      </c>
      <c r="CL289" s="30">
        <f t="shared" si="772"/>
        <v>0</v>
      </c>
      <c r="CM289" s="30">
        <f t="shared" ref="CM289:CT289" si="773">IF(CM$5="",0,IF(CM$5=1,SUMIFS($128:$128,$5:$5,"&lt;="&amp;(CM$5-$S289)),SUMIFS($128:$128,$5:$5,CM$5-$S289)))</f>
        <v>0</v>
      </c>
      <c r="CN289" s="30">
        <f t="shared" si="773"/>
        <v>0</v>
      </c>
      <c r="CO289" s="30">
        <f t="shared" si="773"/>
        <v>0</v>
      </c>
      <c r="CP289" s="30">
        <f t="shared" si="773"/>
        <v>0</v>
      </c>
      <c r="CQ289" s="30">
        <f t="shared" si="773"/>
        <v>0</v>
      </c>
      <c r="CR289" s="30">
        <f t="shared" si="773"/>
        <v>0</v>
      </c>
      <c r="CS289" s="30">
        <f t="shared" si="773"/>
        <v>0</v>
      </c>
      <c r="CT289" s="30">
        <f t="shared" si="773"/>
        <v>0</v>
      </c>
    </row>
    <row r="290" spans="1:98" s="27" customFormat="1" ht="12" x14ac:dyDescent="0.25">
      <c r="A290" s="26">
        <f>ROW()</f>
        <v>290</v>
      </c>
      <c r="B290" s="145"/>
      <c r="C290" s="142"/>
      <c r="E290" s="24"/>
      <c r="F290" s="66" t="str">
        <f t="shared" si="767"/>
        <v>Оплата себестоимостных затрат</v>
      </c>
      <c r="G290" s="27" t="str">
        <f>BP!$F$25</f>
        <v>Упаковка</v>
      </c>
      <c r="M290" s="27" t="str">
        <f>Lists!$R$8</f>
        <v>руб.</v>
      </c>
      <c r="P290" s="30"/>
      <c r="R290" s="44" t="s">
        <v>24</v>
      </c>
      <c r="S290" s="123">
        <v>-1</v>
      </c>
      <c r="V290" s="85"/>
      <c r="W290" s="29">
        <f ca="1">SUM(INDIRECT(ADDRESS(ROW(),SUMIFS($1:$1,$5:$5,1))):INDIRECT(ADDRESS(ROW(),SUMIFS($1:$1,$5:$5,MAX($5:$5)))))</f>
        <v>34856848</v>
      </c>
      <c r="Z290" s="30">
        <f ca="1">IF(Z$5="",0,IF(Z$5=1,SUMIFS($116:$116,$5:$5,"&lt;="&amp;(Z$5-$S290)),SUMIFS($116:$116,$5:$5,Z$5-$S290)))</f>
        <v>0</v>
      </c>
      <c r="AA290" s="30">
        <f t="shared" ref="AA290:CL290" ca="1" si="774">IF(AA$5="",0,IF(AA$5=1,SUMIFS($116:$116,$5:$5,"&lt;="&amp;(AA$5-$S290)),SUMIFS($116:$116,$5:$5,AA$5-$S290)))</f>
        <v>0</v>
      </c>
      <c r="AB290" s="30">
        <f t="shared" ca="1" si="774"/>
        <v>0</v>
      </c>
      <c r="AC290" s="30">
        <f t="shared" ca="1" si="774"/>
        <v>1600</v>
      </c>
      <c r="AD290" s="30">
        <f t="shared" ca="1" si="774"/>
        <v>6400</v>
      </c>
      <c r="AE290" s="30">
        <f t="shared" ca="1" si="774"/>
        <v>11520</v>
      </c>
      <c r="AF290" s="30">
        <f t="shared" ca="1" si="774"/>
        <v>16840</v>
      </c>
      <c r="AG290" s="30">
        <f t="shared" ca="1" si="774"/>
        <v>21480</v>
      </c>
      <c r="AH290" s="30">
        <f t="shared" ca="1" si="774"/>
        <v>28216.000000000004</v>
      </c>
      <c r="AI290" s="30">
        <f t="shared" ca="1" si="774"/>
        <v>45816</v>
      </c>
      <c r="AJ290" s="30">
        <f t="shared" ca="1" si="774"/>
        <v>75448</v>
      </c>
      <c r="AK290" s="30">
        <f t="shared" ca="1" si="774"/>
        <v>117988</v>
      </c>
      <c r="AL290" s="30">
        <f t="shared" ca="1" si="774"/>
        <v>171880</v>
      </c>
      <c r="AM290" s="30">
        <f t="shared" ca="1" si="774"/>
        <v>232468</v>
      </c>
      <c r="AN290" s="30">
        <f t="shared" ca="1" si="774"/>
        <v>297032</v>
      </c>
      <c r="AO290" s="30">
        <f t="shared" ca="1" si="774"/>
        <v>363660</v>
      </c>
      <c r="AP290" s="30">
        <f t="shared" ca="1" si="774"/>
        <v>431380</v>
      </c>
      <c r="AQ290" s="30">
        <f t="shared" ca="1" si="774"/>
        <v>499580</v>
      </c>
      <c r="AR290" s="30">
        <f t="shared" ca="1" si="774"/>
        <v>567900</v>
      </c>
      <c r="AS290" s="30">
        <f t="shared" ca="1" si="774"/>
        <v>636280</v>
      </c>
      <c r="AT290" s="30">
        <f t="shared" ca="1" si="774"/>
        <v>704680</v>
      </c>
      <c r="AU290" s="30">
        <f t="shared" ca="1" si="774"/>
        <v>773080</v>
      </c>
      <c r="AV290" s="30">
        <f t="shared" ca="1" si="774"/>
        <v>841480</v>
      </c>
      <c r="AW290" s="30">
        <f t="shared" ca="1" si="774"/>
        <v>909880</v>
      </c>
      <c r="AX290" s="30">
        <f t="shared" ca="1" si="774"/>
        <v>978280</v>
      </c>
      <c r="AY290" s="30">
        <f t="shared" ca="1" si="774"/>
        <v>1046680</v>
      </c>
      <c r="AZ290" s="30">
        <f t="shared" ca="1" si="774"/>
        <v>1111080</v>
      </c>
      <c r="BA290" s="30">
        <f t="shared" ca="1" si="774"/>
        <v>1163480</v>
      </c>
      <c r="BB290" s="30">
        <f t="shared" ca="1" si="774"/>
        <v>1203080</v>
      </c>
      <c r="BC290" s="30">
        <f t="shared" ca="1" si="774"/>
        <v>1229380</v>
      </c>
      <c r="BD290" s="30">
        <f t="shared" ca="1" si="774"/>
        <v>1244080</v>
      </c>
      <c r="BE290" s="30">
        <f t="shared" ca="1" si="774"/>
        <v>1251940</v>
      </c>
      <c r="BF290" s="30">
        <f t="shared" ca="1" si="774"/>
        <v>1255800</v>
      </c>
      <c r="BG290" s="30">
        <f t="shared" ca="1" si="774"/>
        <v>1257580</v>
      </c>
      <c r="BH290" s="30">
        <f t="shared" ca="1" si="774"/>
        <v>1258260</v>
      </c>
      <c r="BI290" s="30">
        <f t="shared" ca="1" si="774"/>
        <v>1258460</v>
      </c>
      <c r="BJ290" s="30">
        <f t="shared" ca="1" si="774"/>
        <v>1258540</v>
      </c>
      <c r="BK290" s="30">
        <f t="shared" ca="1" si="774"/>
        <v>1258560.0000000002</v>
      </c>
      <c r="BL290" s="30">
        <f t="shared" ca="1" si="774"/>
        <v>1258560.0000000002</v>
      </c>
      <c r="BM290" s="30">
        <f t="shared" ca="1" si="774"/>
        <v>1258560.0000000002</v>
      </c>
      <c r="BN290" s="30">
        <f t="shared" ca="1" si="774"/>
        <v>1258560.0000000002</v>
      </c>
      <c r="BO290" s="30">
        <f t="shared" ca="1" si="774"/>
        <v>1258560.0000000002</v>
      </c>
      <c r="BP290" s="30">
        <f t="shared" ca="1" si="774"/>
        <v>1258560.0000000002</v>
      </c>
      <c r="BQ290" s="30">
        <f t="shared" ca="1" si="774"/>
        <v>1258560.0000000002</v>
      </c>
      <c r="BR290" s="30">
        <f t="shared" ca="1" si="774"/>
        <v>1258560.0000000002</v>
      </c>
      <c r="BS290" s="30">
        <f t="shared" ca="1" si="774"/>
        <v>1258560.0000000002</v>
      </c>
      <c r="BT290" s="30">
        <f t="shared" ca="1" si="774"/>
        <v>1258560.0000000002</v>
      </c>
      <c r="BU290" s="30">
        <f t="shared" si="774"/>
        <v>0</v>
      </c>
      <c r="BV290" s="30">
        <f t="shared" si="774"/>
        <v>0</v>
      </c>
      <c r="BW290" s="30">
        <f t="shared" si="774"/>
        <v>0</v>
      </c>
      <c r="BX290" s="30">
        <f t="shared" si="774"/>
        <v>0</v>
      </c>
      <c r="BY290" s="30">
        <f t="shared" si="774"/>
        <v>0</v>
      </c>
      <c r="BZ290" s="30">
        <f t="shared" si="774"/>
        <v>0</v>
      </c>
      <c r="CA290" s="30">
        <f t="shared" si="774"/>
        <v>0</v>
      </c>
      <c r="CB290" s="30">
        <f t="shared" si="774"/>
        <v>0</v>
      </c>
      <c r="CC290" s="30">
        <f t="shared" si="774"/>
        <v>0</v>
      </c>
      <c r="CD290" s="30">
        <f t="shared" si="774"/>
        <v>0</v>
      </c>
      <c r="CE290" s="30">
        <f t="shared" si="774"/>
        <v>0</v>
      </c>
      <c r="CF290" s="30">
        <f t="shared" si="774"/>
        <v>0</v>
      </c>
      <c r="CG290" s="30">
        <f t="shared" si="774"/>
        <v>0</v>
      </c>
      <c r="CH290" s="30">
        <f t="shared" si="774"/>
        <v>0</v>
      </c>
      <c r="CI290" s="30">
        <f t="shared" si="774"/>
        <v>0</v>
      </c>
      <c r="CJ290" s="30">
        <f t="shared" si="774"/>
        <v>0</v>
      </c>
      <c r="CK290" s="30">
        <f t="shared" si="774"/>
        <v>0</v>
      </c>
      <c r="CL290" s="30">
        <f t="shared" si="774"/>
        <v>0</v>
      </c>
      <c r="CM290" s="30">
        <f t="shared" ref="CM290:CT290" si="775">IF(CM$5="",0,IF(CM$5=1,SUMIFS($116:$116,$5:$5,"&lt;="&amp;(CM$5-$S290)),SUMIFS($116:$116,$5:$5,CM$5-$S290)))</f>
        <v>0</v>
      </c>
      <c r="CN290" s="30">
        <f t="shared" si="775"/>
        <v>0</v>
      </c>
      <c r="CO290" s="30">
        <f t="shared" si="775"/>
        <v>0</v>
      </c>
      <c r="CP290" s="30">
        <f t="shared" si="775"/>
        <v>0</v>
      </c>
      <c r="CQ290" s="30">
        <f t="shared" si="775"/>
        <v>0</v>
      </c>
      <c r="CR290" s="30">
        <f t="shared" si="775"/>
        <v>0</v>
      </c>
      <c r="CS290" s="30">
        <f t="shared" si="775"/>
        <v>0</v>
      </c>
      <c r="CT290" s="30">
        <f t="shared" si="775"/>
        <v>0</v>
      </c>
    </row>
    <row r="291" spans="1:98" s="27" customFormat="1" ht="12" x14ac:dyDescent="0.25">
      <c r="A291" s="26">
        <f>ROW()</f>
        <v>291</v>
      </c>
      <c r="B291" s="145"/>
      <c r="C291" s="142"/>
      <c r="E291" s="24"/>
      <c r="F291" s="66" t="str">
        <f t="shared" si="767"/>
        <v>Оплата себестоимостных затрат</v>
      </c>
      <c r="G291" s="27" t="str">
        <f>BP!$F$26</f>
        <v>ФОТ првПерс</v>
      </c>
      <c r="M291" s="27" t="str">
        <f>Lists!$R$8</f>
        <v>руб.</v>
      </c>
      <c r="P291" s="30"/>
      <c r="R291" s="44" t="s">
        <v>24</v>
      </c>
      <c r="S291" s="123">
        <v>1</v>
      </c>
      <c r="V291" s="85"/>
      <c r="W291" s="29">
        <f ca="1">SUM(INDIRECT(ADDRESS(ROW(),SUMIFS($1:$1,$5:$5,1))):INDIRECT(ADDRESS(ROW(),SUMIFS($1:$1,$5:$5,MAX($5:$5)))))</f>
        <v>20055010</v>
      </c>
      <c r="Z291" s="30">
        <f>IF(Z$5="",0,IF(Z$5=1,SUMIFS($121:$121,$5:$5,"&lt;="&amp;(Z$5-$S291))+(1-BP!$S$86)*SUMIFS($139:$139,$5:$5,"&lt;="&amp;(Z$5-$S291)),SUMIFS($121:$121,$5:$5,Z$5-$S291)+(1-BP!$S$86)*SUMIFS($139:$139,$5:$5,Z$5-$S291)))</f>
        <v>0</v>
      </c>
      <c r="AA291" s="30">
        <f ca="1">IF(AA$5="",0,IF(AA$5=1,SUMIFS($121:$121,$5:$5,"&lt;="&amp;(AA$5-$S291))+(1-BP!$S$86)*SUMIFS($139:$139,$5:$5,"&lt;="&amp;(AA$5-$S291)),SUMIFS($121:$121,$5:$5,AA$5-$S291)+(1-BP!$S$86)*SUMIFS($139:$139,$5:$5,AA$5-$S291)))</f>
        <v>0</v>
      </c>
      <c r="AB291" s="30">
        <f ca="1">IF(AB$5="",0,IF(AB$5=1,SUMIFS($121:$121,$5:$5,"&lt;="&amp;(AB$5-$S291))+(1-BP!$S$86)*SUMIFS($139:$139,$5:$5,"&lt;="&amp;(AB$5-$S291)),SUMIFS($121:$121,$5:$5,AB$5-$S291)+(1-BP!$S$86)*SUMIFS($139:$139,$5:$5,AB$5-$S291)))</f>
        <v>0</v>
      </c>
      <c r="AC291" s="30">
        <f ca="1">IF(AC$5="",0,IF(AC$5=1,SUMIFS($121:$121,$5:$5,"&lt;="&amp;(AC$5-$S291))+(1-BP!$S$86)*SUMIFS($139:$139,$5:$5,"&lt;="&amp;(AC$5-$S291)),SUMIFS($121:$121,$5:$5,AC$5-$S291)+(1-BP!$S$86)*SUMIFS($139:$139,$5:$5,AC$5-$S291)))</f>
        <v>0</v>
      </c>
      <c r="AD291" s="30">
        <f ca="1">IF(AD$5="",0,IF(AD$5=1,SUMIFS($121:$121,$5:$5,"&lt;="&amp;(AD$5-$S291))+(1-BP!$S$86)*SUMIFS($139:$139,$5:$5,"&lt;="&amp;(AD$5-$S291)),SUMIFS($121:$121,$5:$5,AD$5-$S291)+(1-BP!$S$86)*SUMIFS($139:$139,$5:$5,AD$5-$S291)))</f>
        <v>0</v>
      </c>
      <c r="AE291" s="30">
        <f ca="1">IF(AE$5="",0,IF(AE$5=1,SUMIFS($121:$121,$5:$5,"&lt;="&amp;(AE$5-$S291))+(1-BP!$S$86)*SUMIFS($139:$139,$5:$5,"&lt;="&amp;(AE$5-$S291)),SUMIFS($121:$121,$5:$5,AE$5-$S291)+(1-BP!$S$86)*SUMIFS($139:$139,$5:$5,AE$5-$S291)))</f>
        <v>600</v>
      </c>
      <c r="AF291" s="30">
        <f ca="1">IF(AF$5="",0,IF(AF$5=1,SUMIFS($121:$121,$5:$5,"&lt;="&amp;(AF$5-$S291))+(1-BP!$S$86)*SUMIFS($139:$139,$5:$5,"&lt;="&amp;(AF$5-$S291)),SUMIFS($121:$121,$5:$5,AF$5-$S291)+(1-BP!$S$86)*SUMIFS($139:$139,$5:$5,AF$5-$S291)))</f>
        <v>2400</v>
      </c>
      <c r="AG291" s="30">
        <f ca="1">IF(AG$5="",0,IF(AG$5=1,SUMIFS($121:$121,$5:$5,"&lt;="&amp;(AG$5-$S291))+(1-BP!$S$86)*SUMIFS($139:$139,$5:$5,"&lt;="&amp;(AG$5-$S291)),SUMIFS($121:$121,$5:$5,AG$5-$S291)+(1-BP!$S$86)*SUMIFS($139:$139,$5:$5,AG$5-$S291)))</f>
        <v>4320</v>
      </c>
      <c r="AH291" s="30">
        <f ca="1">IF(AH$5="",0,IF(AH$5=1,SUMIFS($121:$121,$5:$5,"&lt;="&amp;(AH$5-$S291))+(1-BP!$S$86)*SUMIFS($139:$139,$5:$5,"&lt;="&amp;(AH$5-$S291)),SUMIFS($121:$121,$5:$5,AH$5-$S291)+(1-BP!$S$86)*SUMIFS($139:$139,$5:$5,AH$5-$S291)))</f>
        <v>6715</v>
      </c>
      <c r="AI291" s="30">
        <f ca="1">IF(AI$5="",0,IF(AI$5=1,SUMIFS($121:$121,$5:$5,"&lt;="&amp;(AI$5-$S291))+(1-BP!$S$86)*SUMIFS($139:$139,$5:$5,"&lt;="&amp;(AI$5-$S291)),SUMIFS($121:$121,$5:$5,AI$5-$S291)+(1-BP!$S$86)*SUMIFS($139:$139,$5:$5,AI$5-$S291)))</f>
        <v>9655</v>
      </c>
      <c r="AJ291" s="30">
        <f ca="1">IF(AJ$5="",0,IF(AJ$5=1,SUMIFS($121:$121,$5:$5,"&lt;="&amp;(AJ$5-$S291))+(1-BP!$S$86)*SUMIFS($139:$139,$5:$5,"&lt;="&amp;(AJ$5-$S291)),SUMIFS($121:$121,$5:$5,AJ$5-$S291)+(1-BP!$S$86)*SUMIFS($139:$139,$5:$5,AJ$5-$S291)))</f>
        <v>13461.000000000002</v>
      </c>
      <c r="AK291" s="30">
        <f ca="1">IF(AK$5="",0,IF(AK$5=1,SUMIFS($121:$121,$5:$5,"&lt;="&amp;(AK$5-$S291))+(1-BP!$S$86)*SUMIFS($139:$139,$5:$5,"&lt;="&amp;(AK$5-$S291)),SUMIFS($121:$121,$5:$5,AK$5-$S291)+(1-BP!$S$86)*SUMIFS($139:$139,$5:$5,AK$5-$S291)))</f>
        <v>21391</v>
      </c>
      <c r="AL291" s="30">
        <f ca="1">IF(AL$5="",0,IF(AL$5=1,SUMIFS($121:$121,$5:$5,"&lt;="&amp;(AL$5-$S291))+(1-BP!$S$86)*SUMIFS($139:$139,$5:$5,"&lt;="&amp;(AL$5-$S291)),SUMIFS($121:$121,$5:$5,AL$5-$S291)+(1-BP!$S$86)*SUMIFS($139:$139,$5:$5,AL$5-$S291)))</f>
        <v>33663</v>
      </c>
      <c r="AM291" s="30">
        <f ca="1">IF(AM$5="",0,IF(AM$5=1,SUMIFS($121:$121,$5:$5,"&lt;="&amp;(AM$5-$S291))+(1-BP!$S$86)*SUMIFS($139:$139,$5:$5,"&lt;="&amp;(AM$5-$S291)),SUMIFS($121:$121,$5:$5,AM$5-$S291)+(1-BP!$S$86)*SUMIFS($139:$139,$5:$5,AM$5-$S291)))</f>
        <v>51299.5</v>
      </c>
      <c r="AN291" s="30">
        <f ca="1">IF(AN$5="",0,IF(AN$5=1,SUMIFS($121:$121,$5:$5,"&lt;="&amp;(AN$5-$S291))+(1-BP!$S$86)*SUMIFS($139:$139,$5:$5,"&lt;="&amp;(AN$5-$S291)),SUMIFS($121:$121,$5:$5,AN$5-$S291)+(1-BP!$S$86)*SUMIFS($139:$139,$5:$5,AN$5-$S291)))</f>
        <v>75909</v>
      </c>
      <c r="AO291" s="30">
        <f ca="1">IF(AO$5="",0,IF(AO$5=1,SUMIFS($121:$121,$5:$5,"&lt;="&amp;(AO$5-$S291))+(1-BP!$S$86)*SUMIFS($139:$139,$5:$5,"&lt;="&amp;(AO$5-$S291)),SUMIFS($121:$121,$5:$5,AO$5-$S291)+(1-BP!$S$86)*SUMIFS($139:$139,$5:$5,AO$5-$S291)))</f>
        <v>106037.5</v>
      </c>
      <c r="AP291" s="30">
        <f ca="1">IF(AP$5="",0,IF(AP$5=1,SUMIFS($121:$121,$5:$5,"&lt;="&amp;(AP$5-$S291))+(1-BP!$S$86)*SUMIFS($139:$139,$5:$5,"&lt;="&amp;(AP$5-$S291)),SUMIFS($121:$121,$5:$5,AP$5-$S291)+(1-BP!$S$86)*SUMIFS($139:$139,$5:$5,AP$5-$S291)))</f>
        <v>140884</v>
      </c>
      <c r="AQ291" s="30">
        <f ca="1">IF(AQ$5="",0,IF(AQ$5=1,SUMIFS($121:$121,$5:$5,"&lt;="&amp;(AQ$5-$S291))+(1-BP!$S$86)*SUMIFS($139:$139,$5:$5,"&lt;="&amp;(AQ$5-$S291)),SUMIFS($121:$121,$5:$5,AQ$5-$S291)+(1-BP!$S$86)*SUMIFS($139:$139,$5:$5,AQ$5-$S291)))</f>
        <v>179342.5</v>
      </c>
      <c r="AR291" s="30">
        <f ca="1">IF(AR$5="",0,IF(AR$5=1,SUMIFS($121:$121,$5:$5,"&lt;="&amp;(AR$5-$S291))+(1-BP!$S$86)*SUMIFS($139:$139,$5:$5,"&lt;="&amp;(AR$5-$S291)),SUMIFS($121:$121,$5:$5,AR$5-$S291)+(1-BP!$S$86)*SUMIFS($139:$139,$5:$5,AR$5-$S291)))</f>
        <v>219884.5</v>
      </c>
      <c r="AS291" s="30">
        <f ca="1">IF(AS$5="",0,IF(AS$5=1,SUMIFS($121:$121,$5:$5,"&lt;="&amp;(AS$5-$S291))+(1-BP!$S$86)*SUMIFS($139:$139,$5:$5,"&lt;="&amp;(AS$5-$S291)),SUMIFS($121:$121,$5:$5,AS$5-$S291)+(1-BP!$S$86)*SUMIFS($139:$139,$5:$5,AS$5-$S291)))</f>
        <v>261600.5</v>
      </c>
      <c r="AT291" s="30">
        <f ca="1">IF(AT$5="",0,IF(AT$5=1,SUMIFS($121:$121,$5:$5,"&lt;="&amp;(AT$5-$S291))+(1-BP!$S$86)*SUMIFS($139:$139,$5:$5,"&lt;="&amp;(AT$5-$S291)),SUMIFS($121:$121,$5:$5,AT$5-$S291)+(1-BP!$S$86)*SUMIFS($139:$139,$5:$5,AT$5-$S291)))</f>
        <v>303877.5</v>
      </c>
      <c r="AU291" s="30">
        <f ca="1">IF(AU$5="",0,IF(AU$5=1,SUMIFS($121:$121,$5:$5,"&lt;="&amp;(AU$5-$S291))+(1-BP!$S$86)*SUMIFS($139:$139,$5:$5,"&lt;="&amp;(AU$5-$S291)),SUMIFS($121:$121,$5:$5,AU$5-$S291)+(1-BP!$S$86)*SUMIFS($139:$139,$5:$5,AU$5-$S291)))</f>
        <v>346450</v>
      </c>
      <c r="AV291" s="30">
        <f ca="1">IF(AV$5="",0,IF(AV$5=1,SUMIFS($121:$121,$5:$5,"&lt;="&amp;(AV$5-$S291))+(1-BP!$S$86)*SUMIFS($139:$139,$5:$5,"&lt;="&amp;(AV$5-$S291)),SUMIFS($121:$121,$5:$5,AV$5-$S291)+(1-BP!$S$86)*SUMIFS($139:$139,$5:$5,AV$5-$S291)))</f>
        <v>389150</v>
      </c>
      <c r="AW291" s="30">
        <f ca="1">IF(AW$5="",0,IF(AW$5=1,SUMIFS($121:$121,$5:$5,"&lt;="&amp;(AW$5-$S291))+(1-BP!$S$86)*SUMIFS($139:$139,$5:$5,"&lt;="&amp;(AW$5-$S291)),SUMIFS($121:$121,$5:$5,AW$5-$S291)+(1-BP!$S$86)*SUMIFS($139:$139,$5:$5,AW$5-$S291)))</f>
        <v>431880</v>
      </c>
      <c r="AX291" s="30">
        <f ca="1">IF(AX$5="",0,IF(AX$5=1,SUMIFS($121:$121,$5:$5,"&lt;="&amp;(AX$5-$S291))+(1-BP!$S$86)*SUMIFS($139:$139,$5:$5,"&lt;="&amp;(AX$5-$S291)),SUMIFS($121:$121,$5:$5,AX$5-$S291)+(1-BP!$S$86)*SUMIFS($139:$139,$5:$5,AX$5-$S291)))</f>
        <v>474625</v>
      </c>
      <c r="AY291" s="30">
        <f ca="1">IF(AY$5="",0,IF(AY$5=1,SUMIFS($121:$121,$5:$5,"&lt;="&amp;(AY$5-$S291))+(1-BP!$S$86)*SUMIFS($139:$139,$5:$5,"&lt;="&amp;(AY$5-$S291)),SUMIFS($121:$121,$5:$5,AY$5-$S291)+(1-BP!$S$86)*SUMIFS($139:$139,$5:$5,AY$5-$S291)))</f>
        <v>517375</v>
      </c>
      <c r="AZ291" s="30">
        <f ca="1">IF(AZ$5="",0,IF(AZ$5=1,SUMIFS($121:$121,$5:$5,"&lt;="&amp;(AZ$5-$S291))+(1-BP!$S$86)*SUMIFS($139:$139,$5:$5,"&lt;="&amp;(AZ$5-$S291)),SUMIFS($121:$121,$5:$5,AZ$5-$S291)+(1-BP!$S$86)*SUMIFS($139:$139,$5:$5,AZ$5-$S291)))</f>
        <v>560125</v>
      </c>
      <c r="BA291" s="30">
        <f ca="1">IF(BA$5="",0,IF(BA$5=1,SUMIFS($121:$121,$5:$5,"&lt;="&amp;(BA$5-$S291))+(1-BP!$S$86)*SUMIFS($139:$139,$5:$5,"&lt;="&amp;(BA$5-$S291)),SUMIFS($121:$121,$5:$5,BA$5-$S291)+(1-BP!$S$86)*SUMIFS($139:$139,$5:$5,BA$5-$S291)))</f>
        <v>602875</v>
      </c>
      <c r="BB291" s="30">
        <f ca="1">IF(BB$5="",0,IF(BB$5=1,SUMIFS($121:$121,$5:$5,"&lt;="&amp;(BB$5-$S291))+(1-BP!$S$86)*SUMIFS($139:$139,$5:$5,"&lt;="&amp;(BB$5-$S291)),SUMIFS($121:$121,$5:$5,BB$5-$S291)+(1-BP!$S$86)*SUMIFS($139:$139,$5:$5,BB$5-$S291)))</f>
        <v>644125</v>
      </c>
      <c r="BC291" s="30">
        <f ca="1">IF(BC$5="",0,IF(BC$5=1,SUMIFS($121:$121,$5:$5,"&lt;="&amp;(BC$5-$S291))+(1-BP!$S$86)*SUMIFS($139:$139,$5:$5,"&lt;="&amp;(BC$5-$S291)),SUMIFS($121:$121,$5:$5,BC$5-$S291)+(1-BP!$S$86)*SUMIFS($139:$139,$5:$5,BC$5-$S291)))</f>
        <v>680875</v>
      </c>
      <c r="BD291" s="30">
        <f ca="1">IF(BD$5="",0,IF(BD$5=1,SUMIFS($121:$121,$5:$5,"&lt;="&amp;(BD$5-$S291))+(1-BP!$S$86)*SUMIFS($139:$139,$5:$5,"&lt;="&amp;(BD$5-$S291)),SUMIFS($121:$121,$5:$5,BD$5-$S291)+(1-BP!$S$86)*SUMIFS($139:$139,$5:$5,BD$5-$S291)))</f>
        <v>712825</v>
      </c>
      <c r="BE291" s="30">
        <f ca="1">IF(BE$5="",0,IF(BE$5=1,SUMIFS($121:$121,$5:$5,"&lt;="&amp;(BE$5-$S291))+(1-BP!$S$86)*SUMIFS($139:$139,$5:$5,"&lt;="&amp;(BE$5-$S291)),SUMIFS($121:$121,$5:$5,BE$5-$S291)+(1-BP!$S$86)*SUMIFS($139:$139,$5:$5,BE$5-$S291)))</f>
        <v>738787.5</v>
      </c>
      <c r="BF291" s="30">
        <f ca="1">IF(BF$5="",0,IF(BF$5=1,SUMIFS($121:$121,$5:$5,"&lt;="&amp;(BF$5-$S291))+(1-BP!$S$86)*SUMIFS($139:$139,$5:$5,"&lt;="&amp;(BF$5-$S291)),SUMIFS($121:$121,$5:$5,BF$5-$S291)+(1-BP!$S$86)*SUMIFS($139:$139,$5:$5,BF$5-$S291)))</f>
        <v>757400</v>
      </c>
      <c r="BG291" s="30">
        <f ca="1">IF(BG$5="",0,IF(BG$5=1,SUMIFS($121:$121,$5:$5,"&lt;="&amp;(BG$5-$S291))+(1-BP!$S$86)*SUMIFS($139:$139,$5:$5,"&lt;="&amp;(BG$5-$S291)),SUMIFS($121:$121,$5:$5,BG$5-$S291)+(1-BP!$S$86)*SUMIFS($139:$139,$5:$5,BG$5-$S291)))</f>
        <v>770247.5</v>
      </c>
      <c r="BH291" s="30">
        <f ca="1">IF(BH$5="",0,IF(BH$5=1,SUMIFS($121:$121,$5:$5,"&lt;="&amp;(BH$5-$S291))+(1-BP!$S$86)*SUMIFS($139:$139,$5:$5,"&lt;="&amp;(BH$5-$S291)),SUMIFS($121:$121,$5:$5,BH$5-$S291)+(1-BP!$S$86)*SUMIFS($139:$139,$5:$5,BH$5-$S291)))</f>
        <v>778270</v>
      </c>
      <c r="BI291" s="30">
        <f ca="1">IF(BI$5="",0,IF(BI$5=1,SUMIFS($121:$121,$5:$5,"&lt;="&amp;(BI$5-$S291))+(1-BP!$S$86)*SUMIFS($139:$139,$5:$5,"&lt;="&amp;(BI$5-$S291)),SUMIFS($121:$121,$5:$5,BI$5-$S291)+(1-BP!$S$86)*SUMIFS($139:$139,$5:$5,BI$5-$S291)))</f>
        <v>782612.5</v>
      </c>
      <c r="BJ291" s="30">
        <f ca="1">IF(BJ$5="",0,IF(BJ$5=1,SUMIFS($121:$121,$5:$5,"&lt;="&amp;(BJ$5-$S291))+(1-BP!$S$86)*SUMIFS($139:$139,$5:$5,"&lt;="&amp;(BJ$5-$S291)),SUMIFS($121:$121,$5:$5,BJ$5-$S291)+(1-BP!$S$86)*SUMIFS($139:$139,$5:$5,BJ$5-$S291)))</f>
        <v>784832.5</v>
      </c>
      <c r="BK291" s="30">
        <f ca="1">IF(BK$5="",0,IF(BK$5=1,SUMIFS($121:$121,$5:$5,"&lt;="&amp;(BK$5-$S291))+(1-BP!$S$86)*SUMIFS($139:$139,$5:$5,"&lt;="&amp;(BK$5-$S291)),SUMIFS($121:$121,$5:$5,BK$5-$S291)+(1-BP!$S$86)*SUMIFS($139:$139,$5:$5,BK$5-$S291)))</f>
        <v>785872.5</v>
      </c>
      <c r="BL291" s="30">
        <f ca="1">IF(BL$5="",0,IF(BL$5=1,SUMIFS($121:$121,$5:$5,"&lt;="&amp;(BL$5-$S291))+(1-BP!$S$86)*SUMIFS($139:$139,$5:$5,"&lt;="&amp;(BL$5-$S291)),SUMIFS($121:$121,$5:$5,BL$5-$S291)+(1-BP!$S$86)*SUMIFS($139:$139,$5:$5,BL$5-$S291)))</f>
        <v>786347.5</v>
      </c>
      <c r="BM291" s="30">
        <f ca="1">IF(BM$5="",0,IF(BM$5=1,SUMIFS($121:$121,$5:$5,"&lt;="&amp;(BM$5-$S291))+(1-BP!$S$86)*SUMIFS($139:$139,$5:$5,"&lt;="&amp;(BM$5-$S291)),SUMIFS($121:$121,$5:$5,BM$5-$S291)+(1-BP!$S$86)*SUMIFS($139:$139,$5:$5,BM$5-$S291)))</f>
        <v>786525</v>
      </c>
      <c r="BN291" s="30">
        <f ca="1">IF(BN$5="",0,IF(BN$5=1,SUMIFS($121:$121,$5:$5,"&lt;="&amp;(BN$5-$S291))+(1-BP!$S$86)*SUMIFS($139:$139,$5:$5,"&lt;="&amp;(BN$5-$S291)),SUMIFS($121:$121,$5:$5,BN$5-$S291)+(1-BP!$S$86)*SUMIFS($139:$139,$5:$5,BN$5-$S291)))</f>
        <v>786575</v>
      </c>
      <c r="BO291" s="30">
        <f ca="1">IF(BO$5="",0,IF(BO$5=1,SUMIFS($121:$121,$5:$5,"&lt;="&amp;(BO$5-$S291))+(1-BP!$S$86)*SUMIFS($139:$139,$5:$5,"&lt;="&amp;(BO$5-$S291)),SUMIFS($121:$121,$5:$5,BO$5-$S291)+(1-BP!$S$86)*SUMIFS($139:$139,$5:$5,BO$5-$S291)))</f>
        <v>786595</v>
      </c>
      <c r="BP291" s="30">
        <f ca="1">IF(BP$5="",0,IF(BP$5=1,SUMIFS($121:$121,$5:$5,"&lt;="&amp;(BP$5-$S291))+(1-BP!$S$86)*SUMIFS($139:$139,$5:$5,"&lt;="&amp;(BP$5-$S291)),SUMIFS($121:$121,$5:$5,BP$5-$S291)+(1-BP!$S$86)*SUMIFS($139:$139,$5:$5,BP$5-$S291)))</f>
        <v>786600.00000000012</v>
      </c>
      <c r="BQ291" s="30">
        <f ca="1">IF(BQ$5="",0,IF(BQ$5=1,SUMIFS($121:$121,$5:$5,"&lt;="&amp;(BQ$5-$S291))+(1-BP!$S$86)*SUMIFS($139:$139,$5:$5,"&lt;="&amp;(BQ$5-$S291)),SUMIFS($121:$121,$5:$5,BQ$5-$S291)+(1-BP!$S$86)*SUMIFS($139:$139,$5:$5,BQ$5-$S291)))</f>
        <v>786600.00000000012</v>
      </c>
      <c r="BR291" s="30">
        <f ca="1">IF(BR$5="",0,IF(BR$5=1,SUMIFS($121:$121,$5:$5,"&lt;="&amp;(BR$5-$S291))+(1-BP!$S$86)*SUMIFS($139:$139,$5:$5,"&lt;="&amp;(BR$5-$S291)),SUMIFS($121:$121,$5:$5,BR$5-$S291)+(1-BP!$S$86)*SUMIFS($139:$139,$5:$5,BR$5-$S291)))</f>
        <v>786600.00000000012</v>
      </c>
      <c r="BS291" s="30">
        <f ca="1">IF(BS$5="",0,IF(BS$5=1,SUMIFS($121:$121,$5:$5,"&lt;="&amp;(BS$5-$S291))+(1-BP!$S$86)*SUMIFS($139:$139,$5:$5,"&lt;="&amp;(BS$5-$S291)),SUMIFS($121:$121,$5:$5,BS$5-$S291)+(1-BP!$S$86)*SUMIFS($139:$139,$5:$5,BS$5-$S291)))</f>
        <v>786600.00000000012</v>
      </c>
      <c r="BT291" s="30">
        <f ca="1">IF(BT$5="",0,IF(BT$5=1,SUMIFS($121:$121,$5:$5,"&lt;="&amp;(BT$5-$S291))+(1-BP!$S$86)*SUMIFS($139:$139,$5:$5,"&lt;="&amp;(BT$5-$S291)),SUMIFS($121:$121,$5:$5,BT$5-$S291)+(1-BP!$S$86)*SUMIFS($139:$139,$5:$5,BT$5-$S291)))</f>
        <v>786600.00000000012</v>
      </c>
      <c r="BU291" s="30">
        <f ca="1">IF(BU$5="",0,IF(BU$5=1,SUMIFS($121:$121,$5:$5,"&lt;="&amp;(BU$5-$S291))+(1-BP!$S$86)*SUMIFS($139:$139,$5:$5,"&lt;="&amp;(BU$5-$S291)),SUMIFS($121:$121,$5:$5,BU$5-$S291)+(1-BP!$S$86)*SUMIFS($139:$139,$5:$5,BU$5-$S291)))</f>
        <v>786600.00000000012</v>
      </c>
      <c r="BV291" s="30">
        <f>IF(BV$5="",0,IF(BV$5=1,SUMIFS($121:$121,$5:$5,"&lt;="&amp;(BV$5-$S291))+(1-BP!$S$86)*SUMIFS($139:$139,$5:$5,"&lt;="&amp;(BV$5-$S291)),SUMIFS($121:$121,$5:$5,BV$5-$S291)+(1-BP!$S$86)*SUMIFS($139:$139,$5:$5,BV$5-$S291)))</f>
        <v>0</v>
      </c>
      <c r="BW291" s="30">
        <f>IF(BW$5="",0,IF(BW$5=1,SUMIFS($121:$121,$5:$5,"&lt;="&amp;(BW$5-$S291))+(1-BP!$S$86)*SUMIFS($139:$139,$5:$5,"&lt;="&amp;(BW$5-$S291)),SUMIFS($121:$121,$5:$5,BW$5-$S291)+(1-BP!$S$86)*SUMIFS($139:$139,$5:$5,BW$5-$S291)))</f>
        <v>0</v>
      </c>
      <c r="BX291" s="30">
        <f>IF(BX$5="",0,IF(BX$5=1,SUMIFS($121:$121,$5:$5,"&lt;="&amp;(BX$5-$S291))+(1-BP!$S$86)*SUMIFS($139:$139,$5:$5,"&lt;="&amp;(BX$5-$S291)),SUMIFS($121:$121,$5:$5,BX$5-$S291)+(1-BP!$S$86)*SUMIFS($139:$139,$5:$5,BX$5-$S291)))</f>
        <v>0</v>
      </c>
      <c r="BY291" s="30">
        <f>IF(BY$5="",0,IF(BY$5=1,SUMIFS($121:$121,$5:$5,"&lt;="&amp;(BY$5-$S291))+(1-BP!$S$86)*SUMIFS($139:$139,$5:$5,"&lt;="&amp;(BY$5-$S291)),SUMIFS($121:$121,$5:$5,BY$5-$S291)+(1-BP!$S$86)*SUMIFS($139:$139,$5:$5,BY$5-$S291)))</f>
        <v>0</v>
      </c>
      <c r="BZ291" s="30">
        <f>IF(BZ$5="",0,IF(BZ$5=1,SUMIFS($121:$121,$5:$5,"&lt;="&amp;(BZ$5-$S291))+(1-BP!$S$86)*SUMIFS($139:$139,$5:$5,"&lt;="&amp;(BZ$5-$S291)),SUMIFS($121:$121,$5:$5,BZ$5-$S291)+(1-BP!$S$86)*SUMIFS($139:$139,$5:$5,BZ$5-$S291)))</f>
        <v>0</v>
      </c>
      <c r="CA291" s="30">
        <f>IF(CA$5="",0,IF(CA$5=1,SUMIFS($121:$121,$5:$5,"&lt;="&amp;(CA$5-$S291))+(1-BP!$S$86)*SUMIFS($139:$139,$5:$5,"&lt;="&amp;(CA$5-$S291)),SUMIFS($121:$121,$5:$5,CA$5-$S291)+(1-BP!$S$86)*SUMIFS($139:$139,$5:$5,CA$5-$S291)))</f>
        <v>0</v>
      </c>
      <c r="CB291" s="30">
        <f>IF(CB$5="",0,IF(CB$5=1,SUMIFS($121:$121,$5:$5,"&lt;="&amp;(CB$5-$S291))+(1-BP!$S$86)*SUMIFS($139:$139,$5:$5,"&lt;="&amp;(CB$5-$S291)),SUMIFS($121:$121,$5:$5,CB$5-$S291)+(1-BP!$S$86)*SUMIFS($139:$139,$5:$5,CB$5-$S291)))</f>
        <v>0</v>
      </c>
      <c r="CC291" s="30">
        <f>IF(CC$5="",0,IF(CC$5=1,SUMIFS($121:$121,$5:$5,"&lt;="&amp;(CC$5-$S291))+(1-BP!$S$86)*SUMIFS($139:$139,$5:$5,"&lt;="&amp;(CC$5-$S291)),SUMIFS($121:$121,$5:$5,CC$5-$S291)+(1-BP!$S$86)*SUMIFS($139:$139,$5:$5,CC$5-$S291)))</f>
        <v>0</v>
      </c>
      <c r="CD291" s="30">
        <f>IF(CD$5="",0,IF(CD$5=1,SUMIFS($121:$121,$5:$5,"&lt;="&amp;(CD$5-$S291))+(1-BP!$S$86)*SUMIFS($139:$139,$5:$5,"&lt;="&amp;(CD$5-$S291)),SUMIFS($121:$121,$5:$5,CD$5-$S291)+(1-BP!$S$86)*SUMIFS($139:$139,$5:$5,CD$5-$S291)))</f>
        <v>0</v>
      </c>
      <c r="CE291" s="30">
        <f>IF(CE$5="",0,IF(CE$5=1,SUMIFS($121:$121,$5:$5,"&lt;="&amp;(CE$5-$S291))+(1-BP!$S$86)*SUMIFS($139:$139,$5:$5,"&lt;="&amp;(CE$5-$S291)),SUMIFS($121:$121,$5:$5,CE$5-$S291)+(1-BP!$S$86)*SUMIFS($139:$139,$5:$5,CE$5-$S291)))</f>
        <v>0</v>
      </c>
      <c r="CF291" s="30">
        <f>IF(CF$5="",0,IF(CF$5=1,SUMIFS($121:$121,$5:$5,"&lt;="&amp;(CF$5-$S291))+(1-BP!$S$86)*SUMIFS($139:$139,$5:$5,"&lt;="&amp;(CF$5-$S291)),SUMIFS($121:$121,$5:$5,CF$5-$S291)+(1-BP!$S$86)*SUMIFS($139:$139,$5:$5,CF$5-$S291)))</f>
        <v>0</v>
      </c>
      <c r="CG291" s="30">
        <f>IF(CG$5="",0,IF(CG$5=1,SUMIFS($121:$121,$5:$5,"&lt;="&amp;(CG$5-$S291))+(1-BP!$S$86)*SUMIFS($139:$139,$5:$5,"&lt;="&amp;(CG$5-$S291)),SUMIFS($121:$121,$5:$5,CG$5-$S291)+(1-BP!$S$86)*SUMIFS($139:$139,$5:$5,CG$5-$S291)))</f>
        <v>0</v>
      </c>
      <c r="CH291" s="30">
        <f>IF(CH$5="",0,IF(CH$5=1,SUMIFS($121:$121,$5:$5,"&lt;="&amp;(CH$5-$S291))+(1-BP!$S$86)*SUMIFS($139:$139,$5:$5,"&lt;="&amp;(CH$5-$S291)),SUMIFS($121:$121,$5:$5,CH$5-$S291)+(1-BP!$S$86)*SUMIFS($139:$139,$5:$5,CH$5-$S291)))</f>
        <v>0</v>
      </c>
      <c r="CI291" s="30">
        <f>IF(CI$5="",0,IF(CI$5=1,SUMIFS($121:$121,$5:$5,"&lt;="&amp;(CI$5-$S291))+(1-BP!$S$86)*SUMIFS($139:$139,$5:$5,"&lt;="&amp;(CI$5-$S291)),SUMIFS($121:$121,$5:$5,CI$5-$S291)+(1-BP!$S$86)*SUMIFS($139:$139,$5:$5,CI$5-$S291)))</f>
        <v>0</v>
      </c>
      <c r="CJ291" s="30">
        <f>IF(CJ$5="",0,IF(CJ$5=1,SUMIFS($121:$121,$5:$5,"&lt;="&amp;(CJ$5-$S291))+(1-BP!$S$86)*SUMIFS($139:$139,$5:$5,"&lt;="&amp;(CJ$5-$S291)),SUMIFS($121:$121,$5:$5,CJ$5-$S291)+(1-BP!$S$86)*SUMIFS($139:$139,$5:$5,CJ$5-$S291)))</f>
        <v>0</v>
      </c>
      <c r="CK291" s="30">
        <f>IF(CK$5="",0,IF(CK$5=1,SUMIFS($121:$121,$5:$5,"&lt;="&amp;(CK$5-$S291))+(1-BP!$S$86)*SUMIFS($139:$139,$5:$5,"&lt;="&amp;(CK$5-$S291)),SUMIFS($121:$121,$5:$5,CK$5-$S291)+(1-BP!$S$86)*SUMIFS($139:$139,$5:$5,CK$5-$S291)))</f>
        <v>0</v>
      </c>
      <c r="CL291" s="30">
        <f>IF(CL$5="",0,IF(CL$5=1,SUMIFS($121:$121,$5:$5,"&lt;="&amp;(CL$5-$S291))+(1-BP!$S$86)*SUMIFS($139:$139,$5:$5,"&lt;="&amp;(CL$5-$S291)),SUMIFS($121:$121,$5:$5,CL$5-$S291)+(1-BP!$S$86)*SUMIFS($139:$139,$5:$5,CL$5-$S291)))</f>
        <v>0</v>
      </c>
      <c r="CM291" s="30">
        <f>IF(CM$5="",0,IF(CM$5=1,SUMIFS($121:$121,$5:$5,"&lt;="&amp;(CM$5-$S291))+(1-BP!$S$86)*SUMIFS($139:$139,$5:$5,"&lt;="&amp;(CM$5-$S291)),SUMIFS($121:$121,$5:$5,CM$5-$S291)+(1-BP!$S$86)*SUMIFS($139:$139,$5:$5,CM$5-$S291)))</f>
        <v>0</v>
      </c>
      <c r="CN291" s="30">
        <f>IF(CN$5="",0,IF(CN$5=1,SUMIFS($121:$121,$5:$5,"&lt;="&amp;(CN$5-$S291))+(1-BP!$S$86)*SUMIFS($139:$139,$5:$5,"&lt;="&amp;(CN$5-$S291)),SUMIFS($121:$121,$5:$5,CN$5-$S291)+(1-BP!$S$86)*SUMIFS($139:$139,$5:$5,CN$5-$S291)))</f>
        <v>0</v>
      </c>
      <c r="CO291" s="30">
        <f>IF(CO$5="",0,IF(CO$5=1,SUMIFS($121:$121,$5:$5,"&lt;="&amp;(CO$5-$S291))+(1-BP!$S$86)*SUMIFS($139:$139,$5:$5,"&lt;="&amp;(CO$5-$S291)),SUMIFS($121:$121,$5:$5,CO$5-$S291)+(1-BP!$S$86)*SUMIFS($139:$139,$5:$5,CO$5-$S291)))</f>
        <v>0</v>
      </c>
      <c r="CP291" s="30">
        <f>IF(CP$5="",0,IF(CP$5=1,SUMIFS($121:$121,$5:$5,"&lt;="&amp;(CP$5-$S291))+(1-BP!$S$86)*SUMIFS($139:$139,$5:$5,"&lt;="&amp;(CP$5-$S291)),SUMIFS($121:$121,$5:$5,CP$5-$S291)+(1-BP!$S$86)*SUMIFS($139:$139,$5:$5,CP$5-$S291)))</f>
        <v>0</v>
      </c>
      <c r="CQ291" s="30">
        <f>IF(CQ$5="",0,IF(CQ$5=1,SUMIFS($121:$121,$5:$5,"&lt;="&amp;(CQ$5-$S291))+(1-BP!$S$86)*SUMIFS($139:$139,$5:$5,"&lt;="&amp;(CQ$5-$S291)),SUMIFS($121:$121,$5:$5,CQ$5-$S291)+(1-BP!$S$86)*SUMIFS($139:$139,$5:$5,CQ$5-$S291)))</f>
        <v>0</v>
      </c>
      <c r="CR291" s="30">
        <f>IF(CR$5="",0,IF(CR$5=1,SUMIFS($121:$121,$5:$5,"&lt;="&amp;(CR$5-$S291))+(1-BP!$S$86)*SUMIFS($139:$139,$5:$5,"&lt;="&amp;(CR$5-$S291)),SUMIFS($121:$121,$5:$5,CR$5-$S291)+(1-BP!$S$86)*SUMIFS($139:$139,$5:$5,CR$5-$S291)))</f>
        <v>0</v>
      </c>
      <c r="CS291" s="30">
        <f>IF(CS$5="",0,IF(CS$5=1,SUMIFS($121:$121,$5:$5,"&lt;="&amp;(CS$5-$S291))+(1-BP!$S$86)*SUMIFS($139:$139,$5:$5,"&lt;="&amp;(CS$5-$S291)),SUMIFS($121:$121,$5:$5,CS$5-$S291)+(1-BP!$S$86)*SUMIFS($139:$139,$5:$5,CS$5-$S291)))</f>
        <v>0</v>
      </c>
      <c r="CT291" s="30">
        <f>IF(CT$5="",0,IF(CT$5=1,SUMIFS($121:$121,$5:$5,"&lt;="&amp;(CT$5-$S291))+(1-BP!$S$86)*SUMIFS($139:$139,$5:$5,"&lt;="&amp;(CT$5-$S291)),SUMIFS($121:$121,$5:$5,CT$5-$S291)+(1-BP!$S$86)*SUMIFS($139:$139,$5:$5,CT$5-$S291)))</f>
        <v>0</v>
      </c>
    </row>
    <row r="292" spans="1:98" s="27" customFormat="1" ht="12" x14ac:dyDescent="0.25">
      <c r="A292" s="26">
        <f>ROW()</f>
        <v>292</v>
      </c>
      <c r="B292" s="145"/>
      <c r="C292" s="142"/>
      <c r="E292" s="24"/>
      <c r="F292" s="66" t="str">
        <f t="shared" si="767"/>
        <v>Оплата себестоимостных затрат</v>
      </c>
      <c r="G292" s="27" t="str">
        <f>BP!$F$27</f>
        <v>ФОТ упак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9319565</v>
      </c>
      <c r="Z292" s="30">
        <f>IF(Z$5="",0,IF(Z$5=1,SUMIFS($140:$140,$5:$5,"&lt;="&amp;(Z$5-$S292)),SUMIFS($140:$140,$5:$5,Z$5-$S292)))</f>
        <v>0</v>
      </c>
      <c r="AA292" s="30">
        <f t="shared" ref="AA292:CL292" ca="1" si="776">IF(AA$5="",0,IF(AA$5=1,SUMIFS($140:$140,$5:$5,"&lt;="&amp;(AA$5-$S292)),SUMIFS($140:$140,$5:$5,AA$5-$S292)))</f>
        <v>0</v>
      </c>
      <c r="AB292" s="30">
        <f t="shared" ca="1" si="776"/>
        <v>0</v>
      </c>
      <c r="AC292" s="30">
        <f t="shared" ca="1" si="776"/>
        <v>0</v>
      </c>
      <c r="AD292" s="30">
        <f t="shared" ca="1" si="776"/>
        <v>0</v>
      </c>
      <c r="AE292" s="30">
        <f t="shared" ca="1" si="776"/>
        <v>0</v>
      </c>
      <c r="AF292" s="30">
        <f t="shared" ca="1" si="776"/>
        <v>0</v>
      </c>
      <c r="AG292" s="30">
        <f t="shared" ca="1" si="776"/>
        <v>0</v>
      </c>
      <c r="AH292" s="30">
        <f t="shared" ca="1" si="776"/>
        <v>500</v>
      </c>
      <c r="AI292" s="30">
        <f t="shared" ca="1" si="776"/>
        <v>2000</v>
      </c>
      <c r="AJ292" s="30">
        <f t="shared" ca="1" si="776"/>
        <v>3600</v>
      </c>
      <c r="AK292" s="30">
        <f t="shared" ca="1" si="776"/>
        <v>5262.5</v>
      </c>
      <c r="AL292" s="30">
        <f t="shared" ca="1" si="776"/>
        <v>6712.5</v>
      </c>
      <c r="AM292" s="30">
        <f t="shared" ca="1" si="776"/>
        <v>8817.5000000000018</v>
      </c>
      <c r="AN292" s="30">
        <f t="shared" ca="1" si="776"/>
        <v>14317.500000000002</v>
      </c>
      <c r="AO292" s="30">
        <f t="shared" ca="1" si="776"/>
        <v>23577.5</v>
      </c>
      <c r="AP292" s="30">
        <f t="shared" ca="1" si="776"/>
        <v>36871.25</v>
      </c>
      <c r="AQ292" s="30">
        <f t="shared" ca="1" si="776"/>
        <v>53712.5</v>
      </c>
      <c r="AR292" s="30">
        <f t="shared" ca="1" si="776"/>
        <v>72646.25</v>
      </c>
      <c r="AS292" s="30">
        <f t="shared" ca="1" si="776"/>
        <v>92822.5</v>
      </c>
      <c r="AT292" s="30">
        <f t="shared" ca="1" si="776"/>
        <v>113643.75</v>
      </c>
      <c r="AU292" s="30">
        <f t="shared" ca="1" si="776"/>
        <v>134806.25</v>
      </c>
      <c r="AV292" s="30">
        <f t="shared" ca="1" si="776"/>
        <v>156118.75</v>
      </c>
      <c r="AW292" s="30">
        <f t="shared" ca="1" si="776"/>
        <v>177468.75</v>
      </c>
      <c r="AX292" s="30">
        <f t="shared" ca="1" si="776"/>
        <v>198837.5</v>
      </c>
      <c r="AY292" s="30">
        <f t="shared" ca="1" si="776"/>
        <v>220212.5</v>
      </c>
      <c r="AZ292" s="30">
        <f t="shared" ca="1" si="776"/>
        <v>241587.5</v>
      </c>
      <c r="BA292" s="30">
        <f t="shared" ca="1" si="776"/>
        <v>262962.5</v>
      </c>
      <c r="BB292" s="30">
        <f t="shared" ca="1" si="776"/>
        <v>284337.5</v>
      </c>
      <c r="BC292" s="30">
        <f t="shared" ca="1" si="776"/>
        <v>305712.5</v>
      </c>
      <c r="BD292" s="30">
        <f t="shared" ca="1" si="776"/>
        <v>327087.5</v>
      </c>
      <c r="BE292" s="30">
        <f t="shared" ca="1" si="776"/>
        <v>347212.5</v>
      </c>
      <c r="BF292" s="30">
        <f t="shared" ca="1" si="776"/>
        <v>363587.5</v>
      </c>
      <c r="BG292" s="30">
        <f t="shared" ca="1" si="776"/>
        <v>375962.5</v>
      </c>
      <c r="BH292" s="30">
        <f t="shared" ca="1" si="776"/>
        <v>384181.25</v>
      </c>
      <c r="BI292" s="30">
        <f t="shared" ca="1" si="776"/>
        <v>388775</v>
      </c>
      <c r="BJ292" s="30">
        <f t="shared" ca="1" si="776"/>
        <v>391231.25</v>
      </c>
      <c r="BK292" s="30">
        <f t="shared" ca="1" si="776"/>
        <v>392437.5</v>
      </c>
      <c r="BL292" s="30">
        <f t="shared" ca="1" si="776"/>
        <v>392993.75</v>
      </c>
      <c r="BM292" s="30">
        <f t="shared" ca="1" si="776"/>
        <v>393206.25</v>
      </c>
      <c r="BN292" s="30">
        <f t="shared" ca="1" si="776"/>
        <v>393268.75</v>
      </c>
      <c r="BO292" s="30">
        <f t="shared" ca="1" si="776"/>
        <v>393293.75</v>
      </c>
      <c r="BP292" s="30">
        <f t="shared" ca="1" si="776"/>
        <v>393300.00000000006</v>
      </c>
      <c r="BQ292" s="30">
        <f t="shared" ca="1" si="776"/>
        <v>393300.00000000006</v>
      </c>
      <c r="BR292" s="30">
        <f t="shared" ca="1" si="776"/>
        <v>393300.00000000006</v>
      </c>
      <c r="BS292" s="30">
        <f t="shared" ca="1" si="776"/>
        <v>393300.00000000006</v>
      </c>
      <c r="BT292" s="30">
        <f t="shared" ca="1" si="776"/>
        <v>393300.00000000006</v>
      </c>
      <c r="BU292" s="30">
        <f t="shared" ca="1" si="776"/>
        <v>393300.00000000006</v>
      </c>
      <c r="BV292" s="30">
        <f t="shared" si="776"/>
        <v>0</v>
      </c>
      <c r="BW292" s="30">
        <f t="shared" si="776"/>
        <v>0</v>
      </c>
      <c r="BX292" s="30">
        <f t="shared" si="776"/>
        <v>0</v>
      </c>
      <c r="BY292" s="30">
        <f t="shared" si="776"/>
        <v>0</v>
      </c>
      <c r="BZ292" s="30">
        <f t="shared" si="776"/>
        <v>0</v>
      </c>
      <c r="CA292" s="30">
        <f t="shared" si="776"/>
        <v>0</v>
      </c>
      <c r="CB292" s="30">
        <f t="shared" si="776"/>
        <v>0</v>
      </c>
      <c r="CC292" s="30">
        <f t="shared" si="776"/>
        <v>0</v>
      </c>
      <c r="CD292" s="30">
        <f t="shared" si="776"/>
        <v>0</v>
      </c>
      <c r="CE292" s="30">
        <f t="shared" si="776"/>
        <v>0</v>
      </c>
      <c r="CF292" s="30">
        <f t="shared" si="776"/>
        <v>0</v>
      </c>
      <c r="CG292" s="30">
        <f t="shared" si="776"/>
        <v>0</v>
      </c>
      <c r="CH292" s="30">
        <f t="shared" si="776"/>
        <v>0</v>
      </c>
      <c r="CI292" s="30">
        <f t="shared" si="776"/>
        <v>0</v>
      </c>
      <c r="CJ292" s="30">
        <f t="shared" si="776"/>
        <v>0</v>
      </c>
      <c r="CK292" s="30">
        <f t="shared" si="776"/>
        <v>0</v>
      </c>
      <c r="CL292" s="30">
        <f t="shared" si="776"/>
        <v>0</v>
      </c>
      <c r="CM292" s="30">
        <f t="shared" ref="CM292:CT292" si="777">IF(CM$5="",0,IF(CM$5=1,SUMIFS($140:$140,$5:$5,"&lt;="&amp;(CM$5-$S292)),SUMIFS($140:$140,$5:$5,CM$5-$S292)))</f>
        <v>0</v>
      </c>
      <c r="CN292" s="30">
        <f t="shared" si="777"/>
        <v>0</v>
      </c>
      <c r="CO292" s="30">
        <f t="shared" si="777"/>
        <v>0</v>
      </c>
      <c r="CP292" s="30">
        <f t="shared" si="777"/>
        <v>0</v>
      </c>
      <c r="CQ292" s="30">
        <f t="shared" si="777"/>
        <v>0</v>
      </c>
      <c r="CR292" s="30">
        <f t="shared" si="777"/>
        <v>0</v>
      </c>
      <c r="CS292" s="30">
        <f t="shared" si="777"/>
        <v>0</v>
      </c>
      <c r="CT292" s="30">
        <f t="shared" si="777"/>
        <v>0</v>
      </c>
    </row>
    <row r="293" spans="1:98" s="27" customFormat="1" ht="12" x14ac:dyDescent="0.25">
      <c r="A293" s="26">
        <f>ROW()</f>
        <v>293</v>
      </c>
      <c r="B293" s="145"/>
      <c r="C293" s="142"/>
      <c r="E293" s="24"/>
      <c r="F293" s="66" t="str">
        <f t="shared" si="767"/>
        <v>Оплата себестоимостных затрат</v>
      </c>
      <c r="G293" s="27" t="str">
        <f>BP!$F$28</f>
        <v>Соцсборы</v>
      </c>
      <c r="M293" s="27" t="str">
        <f>Lists!$R$8</f>
        <v>руб.</v>
      </c>
      <c r="P293" s="30"/>
      <c r="R293" s="44" t="s">
        <v>24</v>
      </c>
      <c r="S293" s="123">
        <v>1</v>
      </c>
      <c r="V293" s="85"/>
      <c r="W293" s="29">
        <f ca="1">SUM(INDIRECT(ADDRESS(ROW(),SUMIFS($1:$1,$5:$5,1))):INDIRECT(ADDRESS(ROW(),SUMIFS($1:$1,$5:$5,MAX($5:$5)))))</f>
        <v>8812372.5</v>
      </c>
      <c r="Z293" s="30">
        <f>IF(Z$5="",0,IF(Z$5=1,SUMIFS($121:$121,$5:$5,"&lt;="&amp;(Z$5-$S293))+(1-BP!$S$86)*SUMIFS($139:$139,$5:$5,"&lt;="&amp;(Z$5-$S293))+SUMIFS($140:$140,$5:$5,"&lt;="&amp;(Z$5-$S292)),SUMIFS($121:$121,$5:$5,Z$5-$S293)+(1-BP!$S$86)*SUMIFS($139:$139,$5:$5,Z$5-$S293)+SUMIFS($140:$140,$5:$5,Z$5-$S292)))*BP!$S$40</f>
        <v>0</v>
      </c>
      <c r="AA293" s="30">
        <f ca="1">IF(AA$5="",0,IF(AA$5=1,SUMIFS($121:$121,$5:$5,"&lt;="&amp;(AA$5-$S293))+(1-BP!$S$86)*SUMIFS($139:$139,$5:$5,"&lt;="&amp;(AA$5-$S293))+SUMIFS($140:$140,$5:$5,"&lt;="&amp;(AA$5-$S292)),SUMIFS($121:$121,$5:$5,AA$5-$S293)+(1-BP!$S$86)*SUMIFS($139:$139,$5:$5,AA$5-$S293)+SUMIFS($140:$140,$5:$5,AA$5-$S292)))*BP!$S$40</f>
        <v>0</v>
      </c>
      <c r="AB293" s="30">
        <f ca="1">IF(AB$5="",0,IF(AB$5=1,SUMIFS($121:$121,$5:$5,"&lt;="&amp;(AB$5-$S293))+(1-BP!$S$86)*SUMIFS($139:$139,$5:$5,"&lt;="&amp;(AB$5-$S293))+SUMIFS($140:$140,$5:$5,"&lt;="&amp;(AB$5-$S292)),SUMIFS($121:$121,$5:$5,AB$5-$S293)+(1-BP!$S$86)*SUMIFS($139:$139,$5:$5,AB$5-$S293)+SUMIFS($140:$140,$5:$5,AB$5-$S292)))*BP!$S$40</f>
        <v>0</v>
      </c>
      <c r="AC293" s="30">
        <f ca="1">IF(AC$5="",0,IF(AC$5=1,SUMIFS($121:$121,$5:$5,"&lt;="&amp;(AC$5-$S293))+(1-BP!$S$86)*SUMIFS($139:$139,$5:$5,"&lt;="&amp;(AC$5-$S293))+SUMIFS($140:$140,$5:$5,"&lt;="&amp;(AC$5-$S292)),SUMIFS($121:$121,$5:$5,AC$5-$S293)+(1-BP!$S$86)*SUMIFS($139:$139,$5:$5,AC$5-$S293)+SUMIFS($140:$140,$5:$5,AC$5-$S292)))*BP!$S$40</f>
        <v>0</v>
      </c>
      <c r="AD293" s="30">
        <f ca="1">IF(AD$5="",0,IF(AD$5=1,SUMIFS($121:$121,$5:$5,"&lt;="&amp;(AD$5-$S293))+(1-BP!$S$86)*SUMIFS($139:$139,$5:$5,"&lt;="&amp;(AD$5-$S293))+SUMIFS($140:$140,$5:$5,"&lt;="&amp;(AD$5-$S292)),SUMIFS($121:$121,$5:$5,AD$5-$S293)+(1-BP!$S$86)*SUMIFS($139:$139,$5:$5,AD$5-$S293)+SUMIFS($140:$140,$5:$5,AD$5-$S292)))*BP!$S$40</f>
        <v>0</v>
      </c>
      <c r="AE293" s="30">
        <f ca="1">IF(AE$5="",0,IF(AE$5=1,SUMIFS($121:$121,$5:$5,"&lt;="&amp;(AE$5-$S293))+(1-BP!$S$86)*SUMIFS($139:$139,$5:$5,"&lt;="&amp;(AE$5-$S293))+SUMIFS($140:$140,$5:$5,"&lt;="&amp;(AE$5-$S292)),SUMIFS($121:$121,$5:$5,AE$5-$S293)+(1-BP!$S$86)*SUMIFS($139:$139,$5:$5,AE$5-$S293)+SUMIFS($140:$140,$5:$5,AE$5-$S292)))*BP!$S$40</f>
        <v>180</v>
      </c>
      <c r="AF293" s="30">
        <f ca="1">IF(AF$5="",0,IF(AF$5=1,SUMIFS($121:$121,$5:$5,"&lt;="&amp;(AF$5-$S293))+(1-BP!$S$86)*SUMIFS($139:$139,$5:$5,"&lt;="&amp;(AF$5-$S293))+SUMIFS($140:$140,$5:$5,"&lt;="&amp;(AF$5-$S292)),SUMIFS($121:$121,$5:$5,AF$5-$S293)+(1-BP!$S$86)*SUMIFS($139:$139,$5:$5,AF$5-$S293)+SUMIFS($140:$140,$5:$5,AF$5-$S292)))*BP!$S$40</f>
        <v>720</v>
      </c>
      <c r="AG293" s="30">
        <f ca="1">IF(AG$5="",0,IF(AG$5=1,SUMIFS($121:$121,$5:$5,"&lt;="&amp;(AG$5-$S293))+(1-BP!$S$86)*SUMIFS($139:$139,$5:$5,"&lt;="&amp;(AG$5-$S293))+SUMIFS($140:$140,$5:$5,"&lt;="&amp;(AG$5-$S292)),SUMIFS($121:$121,$5:$5,AG$5-$S293)+(1-BP!$S$86)*SUMIFS($139:$139,$5:$5,AG$5-$S293)+SUMIFS($140:$140,$5:$5,AG$5-$S292)))*BP!$S$40</f>
        <v>1296</v>
      </c>
      <c r="AH293" s="30">
        <f ca="1">IF(AH$5="",0,IF(AH$5=1,SUMIFS($121:$121,$5:$5,"&lt;="&amp;(AH$5-$S293))+(1-BP!$S$86)*SUMIFS($139:$139,$5:$5,"&lt;="&amp;(AH$5-$S293))+SUMIFS($140:$140,$5:$5,"&lt;="&amp;(AH$5-$S292)),SUMIFS($121:$121,$5:$5,AH$5-$S293)+(1-BP!$S$86)*SUMIFS($139:$139,$5:$5,AH$5-$S293)+SUMIFS($140:$140,$5:$5,AH$5-$S292)))*BP!$S$40</f>
        <v>2164.5</v>
      </c>
      <c r="AI293" s="30">
        <f ca="1">IF(AI$5="",0,IF(AI$5=1,SUMIFS($121:$121,$5:$5,"&lt;="&amp;(AI$5-$S293))+(1-BP!$S$86)*SUMIFS($139:$139,$5:$5,"&lt;="&amp;(AI$5-$S293))+SUMIFS($140:$140,$5:$5,"&lt;="&amp;(AI$5-$S292)),SUMIFS($121:$121,$5:$5,AI$5-$S293)+(1-BP!$S$86)*SUMIFS($139:$139,$5:$5,AI$5-$S293)+SUMIFS($140:$140,$5:$5,AI$5-$S292)))*BP!$S$40</f>
        <v>3496.5</v>
      </c>
      <c r="AJ293" s="30">
        <f ca="1">IF(AJ$5="",0,IF(AJ$5=1,SUMIFS($121:$121,$5:$5,"&lt;="&amp;(AJ$5-$S293))+(1-BP!$S$86)*SUMIFS($139:$139,$5:$5,"&lt;="&amp;(AJ$5-$S293))+SUMIFS($140:$140,$5:$5,"&lt;="&amp;(AJ$5-$S292)),SUMIFS($121:$121,$5:$5,AJ$5-$S293)+(1-BP!$S$86)*SUMIFS($139:$139,$5:$5,AJ$5-$S293)+SUMIFS($140:$140,$5:$5,AJ$5-$S292)))*BP!$S$40</f>
        <v>5118.3</v>
      </c>
      <c r="AK293" s="30">
        <f ca="1">IF(AK$5="",0,IF(AK$5=1,SUMIFS($121:$121,$5:$5,"&lt;="&amp;(AK$5-$S293))+(1-BP!$S$86)*SUMIFS($139:$139,$5:$5,"&lt;="&amp;(AK$5-$S293))+SUMIFS($140:$140,$5:$5,"&lt;="&amp;(AK$5-$S292)),SUMIFS($121:$121,$5:$5,AK$5-$S293)+(1-BP!$S$86)*SUMIFS($139:$139,$5:$5,AK$5-$S293)+SUMIFS($140:$140,$5:$5,AK$5-$S292)))*BP!$S$40</f>
        <v>7996.0499999999993</v>
      </c>
      <c r="AL293" s="30">
        <f ca="1">IF(AL$5="",0,IF(AL$5=1,SUMIFS($121:$121,$5:$5,"&lt;="&amp;(AL$5-$S293))+(1-BP!$S$86)*SUMIFS($139:$139,$5:$5,"&lt;="&amp;(AL$5-$S293))+SUMIFS($140:$140,$5:$5,"&lt;="&amp;(AL$5-$S292)),SUMIFS($121:$121,$5:$5,AL$5-$S293)+(1-BP!$S$86)*SUMIFS($139:$139,$5:$5,AL$5-$S293)+SUMIFS($140:$140,$5:$5,AL$5-$S292)))*BP!$S$40</f>
        <v>12112.65</v>
      </c>
      <c r="AM293" s="30">
        <f ca="1">IF(AM$5="",0,IF(AM$5=1,SUMIFS($121:$121,$5:$5,"&lt;="&amp;(AM$5-$S293))+(1-BP!$S$86)*SUMIFS($139:$139,$5:$5,"&lt;="&amp;(AM$5-$S293))+SUMIFS($140:$140,$5:$5,"&lt;="&amp;(AM$5-$S292)),SUMIFS($121:$121,$5:$5,AM$5-$S293)+(1-BP!$S$86)*SUMIFS($139:$139,$5:$5,AM$5-$S293)+SUMIFS($140:$140,$5:$5,AM$5-$S292)))*BP!$S$40</f>
        <v>18035.099999999999</v>
      </c>
      <c r="AN293" s="30">
        <f ca="1">IF(AN$5="",0,IF(AN$5=1,SUMIFS($121:$121,$5:$5,"&lt;="&amp;(AN$5-$S293))+(1-BP!$S$86)*SUMIFS($139:$139,$5:$5,"&lt;="&amp;(AN$5-$S293))+SUMIFS($140:$140,$5:$5,"&lt;="&amp;(AN$5-$S292)),SUMIFS($121:$121,$5:$5,AN$5-$S293)+(1-BP!$S$86)*SUMIFS($139:$139,$5:$5,AN$5-$S293)+SUMIFS($140:$140,$5:$5,AN$5-$S292)))*BP!$S$40</f>
        <v>27067.95</v>
      </c>
      <c r="AO293" s="30">
        <f ca="1">IF(AO$5="",0,IF(AO$5=1,SUMIFS($121:$121,$5:$5,"&lt;="&amp;(AO$5-$S293))+(1-BP!$S$86)*SUMIFS($139:$139,$5:$5,"&lt;="&amp;(AO$5-$S293))+SUMIFS($140:$140,$5:$5,"&lt;="&amp;(AO$5-$S292)),SUMIFS($121:$121,$5:$5,AO$5-$S293)+(1-BP!$S$86)*SUMIFS($139:$139,$5:$5,AO$5-$S293)+SUMIFS($140:$140,$5:$5,AO$5-$S292)))*BP!$S$40</f>
        <v>38884.5</v>
      </c>
      <c r="AP293" s="30">
        <f ca="1">IF(AP$5="",0,IF(AP$5=1,SUMIFS($121:$121,$5:$5,"&lt;="&amp;(AP$5-$S293))+(1-BP!$S$86)*SUMIFS($139:$139,$5:$5,"&lt;="&amp;(AP$5-$S293))+SUMIFS($140:$140,$5:$5,"&lt;="&amp;(AP$5-$S292)),SUMIFS($121:$121,$5:$5,AP$5-$S293)+(1-BP!$S$86)*SUMIFS($139:$139,$5:$5,AP$5-$S293)+SUMIFS($140:$140,$5:$5,AP$5-$S292)))*BP!$S$40</f>
        <v>53326.574999999997</v>
      </c>
      <c r="AQ293" s="30">
        <f ca="1">IF(AQ$5="",0,IF(AQ$5=1,SUMIFS($121:$121,$5:$5,"&lt;="&amp;(AQ$5-$S293))+(1-BP!$S$86)*SUMIFS($139:$139,$5:$5,"&lt;="&amp;(AQ$5-$S293))+SUMIFS($140:$140,$5:$5,"&lt;="&amp;(AQ$5-$S292)),SUMIFS($121:$121,$5:$5,AQ$5-$S293)+(1-BP!$S$86)*SUMIFS($139:$139,$5:$5,AQ$5-$S293)+SUMIFS($140:$140,$5:$5,AQ$5-$S292)))*BP!$S$40</f>
        <v>69916.5</v>
      </c>
      <c r="AR293" s="30">
        <f ca="1">IF(AR$5="",0,IF(AR$5=1,SUMIFS($121:$121,$5:$5,"&lt;="&amp;(AR$5-$S293))+(1-BP!$S$86)*SUMIFS($139:$139,$5:$5,"&lt;="&amp;(AR$5-$S293))+SUMIFS($140:$140,$5:$5,"&lt;="&amp;(AR$5-$S292)),SUMIFS($121:$121,$5:$5,AR$5-$S293)+(1-BP!$S$86)*SUMIFS($139:$139,$5:$5,AR$5-$S293)+SUMIFS($140:$140,$5:$5,AR$5-$S292)))*BP!$S$40</f>
        <v>87759.224999999991</v>
      </c>
      <c r="AS293" s="30">
        <f ca="1">IF(AS$5="",0,IF(AS$5=1,SUMIFS($121:$121,$5:$5,"&lt;="&amp;(AS$5-$S293))+(1-BP!$S$86)*SUMIFS($139:$139,$5:$5,"&lt;="&amp;(AS$5-$S293))+SUMIFS($140:$140,$5:$5,"&lt;="&amp;(AS$5-$S292)),SUMIFS($121:$121,$5:$5,AS$5-$S293)+(1-BP!$S$86)*SUMIFS($139:$139,$5:$5,AS$5-$S293)+SUMIFS($140:$140,$5:$5,AS$5-$S292)))*BP!$S$40</f>
        <v>106326.9</v>
      </c>
      <c r="AT293" s="30">
        <f ca="1">IF(AT$5="",0,IF(AT$5=1,SUMIFS($121:$121,$5:$5,"&lt;="&amp;(AT$5-$S293))+(1-BP!$S$86)*SUMIFS($139:$139,$5:$5,"&lt;="&amp;(AT$5-$S293))+SUMIFS($140:$140,$5:$5,"&lt;="&amp;(AT$5-$S292)),SUMIFS($121:$121,$5:$5,AT$5-$S293)+(1-BP!$S$86)*SUMIFS($139:$139,$5:$5,AT$5-$S293)+SUMIFS($140:$140,$5:$5,AT$5-$S292)))*BP!$S$40</f>
        <v>125256.375</v>
      </c>
      <c r="AU293" s="30">
        <f ca="1">IF(AU$5="",0,IF(AU$5=1,SUMIFS($121:$121,$5:$5,"&lt;="&amp;(AU$5-$S293))+(1-BP!$S$86)*SUMIFS($139:$139,$5:$5,"&lt;="&amp;(AU$5-$S293))+SUMIFS($140:$140,$5:$5,"&lt;="&amp;(AU$5-$S292)),SUMIFS($121:$121,$5:$5,AU$5-$S293)+(1-BP!$S$86)*SUMIFS($139:$139,$5:$5,AU$5-$S293)+SUMIFS($140:$140,$5:$5,AU$5-$S292)))*BP!$S$40</f>
        <v>144376.875</v>
      </c>
      <c r="AV293" s="30">
        <f ca="1">IF(AV$5="",0,IF(AV$5=1,SUMIFS($121:$121,$5:$5,"&lt;="&amp;(AV$5-$S293))+(1-BP!$S$86)*SUMIFS($139:$139,$5:$5,"&lt;="&amp;(AV$5-$S293))+SUMIFS($140:$140,$5:$5,"&lt;="&amp;(AV$5-$S292)),SUMIFS($121:$121,$5:$5,AV$5-$S293)+(1-BP!$S$86)*SUMIFS($139:$139,$5:$5,AV$5-$S293)+SUMIFS($140:$140,$5:$5,AV$5-$S292)))*BP!$S$40</f>
        <v>163580.625</v>
      </c>
      <c r="AW293" s="30">
        <f ca="1">IF(AW$5="",0,IF(AW$5=1,SUMIFS($121:$121,$5:$5,"&lt;="&amp;(AW$5-$S293))+(1-BP!$S$86)*SUMIFS($139:$139,$5:$5,"&lt;="&amp;(AW$5-$S293))+SUMIFS($140:$140,$5:$5,"&lt;="&amp;(AW$5-$S292)),SUMIFS($121:$121,$5:$5,AW$5-$S293)+(1-BP!$S$86)*SUMIFS($139:$139,$5:$5,AW$5-$S293)+SUMIFS($140:$140,$5:$5,AW$5-$S292)))*BP!$S$40</f>
        <v>182804.625</v>
      </c>
      <c r="AX293" s="30">
        <f ca="1">IF(AX$5="",0,IF(AX$5=1,SUMIFS($121:$121,$5:$5,"&lt;="&amp;(AX$5-$S293))+(1-BP!$S$86)*SUMIFS($139:$139,$5:$5,"&lt;="&amp;(AX$5-$S293))+SUMIFS($140:$140,$5:$5,"&lt;="&amp;(AX$5-$S292)),SUMIFS($121:$121,$5:$5,AX$5-$S293)+(1-BP!$S$86)*SUMIFS($139:$139,$5:$5,AX$5-$S293)+SUMIFS($140:$140,$5:$5,AX$5-$S292)))*BP!$S$40</f>
        <v>202038.75</v>
      </c>
      <c r="AY293" s="30">
        <f ca="1">IF(AY$5="",0,IF(AY$5=1,SUMIFS($121:$121,$5:$5,"&lt;="&amp;(AY$5-$S293))+(1-BP!$S$86)*SUMIFS($139:$139,$5:$5,"&lt;="&amp;(AY$5-$S293))+SUMIFS($140:$140,$5:$5,"&lt;="&amp;(AY$5-$S292)),SUMIFS($121:$121,$5:$5,AY$5-$S293)+(1-BP!$S$86)*SUMIFS($139:$139,$5:$5,AY$5-$S293)+SUMIFS($140:$140,$5:$5,AY$5-$S292)))*BP!$S$40</f>
        <v>221276.25</v>
      </c>
      <c r="AZ293" s="30">
        <f ca="1">IF(AZ$5="",0,IF(AZ$5=1,SUMIFS($121:$121,$5:$5,"&lt;="&amp;(AZ$5-$S293))+(1-BP!$S$86)*SUMIFS($139:$139,$5:$5,"&lt;="&amp;(AZ$5-$S293))+SUMIFS($140:$140,$5:$5,"&lt;="&amp;(AZ$5-$S292)),SUMIFS($121:$121,$5:$5,AZ$5-$S293)+(1-BP!$S$86)*SUMIFS($139:$139,$5:$5,AZ$5-$S293)+SUMIFS($140:$140,$5:$5,AZ$5-$S292)))*BP!$S$40</f>
        <v>240513.75</v>
      </c>
      <c r="BA293" s="30">
        <f ca="1">IF(BA$5="",0,IF(BA$5=1,SUMIFS($121:$121,$5:$5,"&lt;="&amp;(BA$5-$S293))+(1-BP!$S$86)*SUMIFS($139:$139,$5:$5,"&lt;="&amp;(BA$5-$S293))+SUMIFS($140:$140,$5:$5,"&lt;="&amp;(BA$5-$S292)),SUMIFS($121:$121,$5:$5,BA$5-$S293)+(1-BP!$S$86)*SUMIFS($139:$139,$5:$5,BA$5-$S293)+SUMIFS($140:$140,$5:$5,BA$5-$S292)))*BP!$S$40</f>
        <v>259751.25</v>
      </c>
      <c r="BB293" s="30">
        <f ca="1">IF(BB$5="",0,IF(BB$5=1,SUMIFS($121:$121,$5:$5,"&lt;="&amp;(BB$5-$S293))+(1-BP!$S$86)*SUMIFS($139:$139,$5:$5,"&lt;="&amp;(BB$5-$S293))+SUMIFS($140:$140,$5:$5,"&lt;="&amp;(BB$5-$S292)),SUMIFS($121:$121,$5:$5,BB$5-$S293)+(1-BP!$S$86)*SUMIFS($139:$139,$5:$5,BB$5-$S293)+SUMIFS($140:$140,$5:$5,BB$5-$S292)))*BP!$S$40</f>
        <v>278538.75</v>
      </c>
      <c r="BC293" s="30">
        <f ca="1">IF(BC$5="",0,IF(BC$5=1,SUMIFS($121:$121,$5:$5,"&lt;="&amp;(BC$5-$S293))+(1-BP!$S$86)*SUMIFS($139:$139,$5:$5,"&lt;="&amp;(BC$5-$S293))+SUMIFS($140:$140,$5:$5,"&lt;="&amp;(BC$5-$S292)),SUMIFS($121:$121,$5:$5,BC$5-$S293)+(1-BP!$S$86)*SUMIFS($139:$139,$5:$5,BC$5-$S293)+SUMIFS($140:$140,$5:$5,BC$5-$S292)))*BP!$S$40</f>
        <v>295976.25</v>
      </c>
      <c r="BD293" s="30">
        <f ca="1">IF(BD$5="",0,IF(BD$5=1,SUMIFS($121:$121,$5:$5,"&lt;="&amp;(BD$5-$S293))+(1-BP!$S$86)*SUMIFS($139:$139,$5:$5,"&lt;="&amp;(BD$5-$S293))+SUMIFS($140:$140,$5:$5,"&lt;="&amp;(BD$5-$S292)),SUMIFS($121:$121,$5:$5,BD$5-$S293)+(1-BP!$S$86)*SUMIFS($139:$139,$5:$5,BD$5-$S293)+SUMIFS($140:$140,$5:$5,BD$5-$S292)))*BP!$S$40</f>
        <v>311973.75</v>
      </c>
      <c r="BE293" s="30">
        <f ca="1">IF(BE$5="",0,IF(BE$5=1,SUMIFS($121:$121,$5:$5,"&lt;="&amp;(BE$5-$S293))+(1-BP!$S$86)*SUMIFS($139:$139,$5:$5,"&lt;="&amp;(BE$5-$S293))+SUMIFS($140:$140,$5:$5,"&lt;="&amp;(BE$5-$S292)),SUMIFS($121:$121,$5:$5,BE$5-$S293)+(1-BP!$S$86)*SUMIFS($139:$139,$5:$5,BE$5-$S293)+SUMIFS($140:$140,$5:$5,BE$5-$S292)))*BP!$S$40</f>
        <v>325800</v>
      </c>
      <c r="BF293" s="30">
        <f ca="1">IF(BF$5="",0,IF(BF$5=1,SUMIFS($121:$121,$5:$5,"&lt;="&amp;(BF$5-$S293))+(1-BP!$S$86)*SUMIFS($139:$139,$5:$5,"&lt;="&amp;(BF$5-$S293))+SUMIFS($140:$140,$5:$5,"&lt;="&amp;(BF$5-$S292)),SUMIFS($121:$121,$5:$5,BF$5-$S293)+(1-BP!$S$86)*SUMIFS($139:$139,$5:$5,BF$5-$S293)+SUMIFS($140:$140,$5:$5,BF$5-$S292)))*BP!$S$40</f>
        <v>336296.25</v>
      </c>
      <c r="BG293" s="30">
        <f ca="1">IF(BG$5="",0,IF(BG$5=1,SUMIFS($121:$121,$5:$5,"&lt;="&amp;(BG$5-$S293))+(1-BP!$S$86)*SUMIFS($139:$139,$5:$5,"&lt;="&amp;(BG$5-$S293))+SUMIFS($140:$140,$5:$5,"&lt;="&amp;(BG$5-$S292)),SUMIFS($121:$121,$5:$5,BG$5-$S293)+(1-BP!$S$86)*SUMIFS($139:$139,$5:$5,BG$5-$S293)+SUMIFS($140:$140,$5:$5,BG$5-$S292)))*BP!$S$40</f>
        <v>343863</v>
      </c>
      <c r="BH293" s="30">
        <f ca="1">IF(BH$5="",0,IF(BH$5=1,SUMIFS($121:$121,$5:$5,"&lt;="&amp;(BH$5-$S293))+(1-BP!$S$86)*SUMIFS($139:$139,$5:$5,"&lt;="&amp;(BH$5-$S293))+SUMIFS($140:$140,$5:$5,"&lt;="&amp;(BH$5-$S292)),SUMIFS($121:$121,$5:$5,BH$5-$S293)+(1-BP!$S$86)*SUMIFS($139:$139,$5:$5,BH$5-$S293)+SUMIFS($140:$140,$5:$5,BH$5-$S292)))*BP!$S$40</f>
        <v>348735.375</v>
      </c>
      <c r="BI293" s="30">
        <f ca="1">IF(BI$5="",0,IF(BI$5=1,SUMIFS($121:$121,$5:$5,"&lt;="&amp;(BI$5-$S293))+(1-BP!$S$86)*SUMIFS($139:$139,$5:$5,"&lt;="&amp;(BI$5-$S293))+SUMIFS($140:$140,$5:$5,"&lt;="&amp;(BI$5-$S292)),SUMIFS($121:$121,$5:$5,BI$5-$S293)+(1-BP!$S$86)*SUMIFS($139:$139,$5:$5,BI$5-$S293)+SUMIFS($140:$140,$5:$5,BI$5-$S292)))*BP!$S$40</f>
        <v>351416.25</v>
      </c>
      <c r="BJ293" s="30">
        <f ca="1">IF(BJ$5="",0,IF(BJ$5=1,SUMIFS($121:$121,$5:$5,"&lt;="&amp;(BJ$5-$S293))+(1-BP!$S$86)*SUMIFS($139:$139,$5:$5,"&lt;="&amp;(BJ$5-$S293))+SUMIFS($140:$140,$5:$5,"&lt;="&amp;(BJ$5-$S292)),SUMIFS($121:$121,$5:$5,BJ$5-$S293)+(1-BP!$S$86)*SUMIFS($139:$139,$5:$5,BJ$5-$S293)+SUMIFS($140:$140,$5:$5,BJ$5-$S292)))*BP!$S$40</f>
        <v>352819.125</v>
      </c>
      <c r="BK293" s="30">
        <f ca="1">IF(BK$5="",0,IF(BK$5=1,SUMIFS($121:$121,$5:$5,"&lt;="&amp;(BK$5-$S293))+(1-BP!$S$86)*SUMIFS($139:$139,$5:$5,"&lt;="&amp;(BK$5-$S293))+SUMIFS($140:$140,$5:$5,"&lt;="&amp;(BK$5-$S292)),SUMIFS($121:$121,$5:$5,BK$5-$S293)+(1-BP!$S$86)*SUMIFS($139:$139,$5:$5,BK$5-$S293)+SUMIFS($140:$140,$5:$5,BK$5-$S292)))*BP!$S$40</f>
        <v>353493</v>
      </c>
      <c r="BL293" s="30">
        <f ca="1">IF(BL$5="",0,IF(BL$5=1,SUMIFS($121:$121,$5:$5,"&lt;="&amp;(BL$5-$S293))+(1-BP!$S$86)*SUMIFS($139:$139,$5:$5,"&lt;="&amp;(BL$5-$S293))+SUMIFS($140:$140,$5:$5,"&lt;="&amp;(BL$5-$S292)),SUMIFS($121:$121,$5:$5,BL$5-$S293)+(1-BP!$S$86)*SUMIFS($139:$139,$5:$5,BL$5-$S293)+SUMIFS($140:$140,$5:$5,BL$5-$S292)))*BP!$S$40</f>
        <v>353802.375</v>
      </c>
      <c r="BM293" s="30">
        <f ca="1">IF(BM$5="",0,IF(BM$5=1,SUMIFS($121:$121,$5:$5,"&lt;="&amp;(BM$5-$S293))+(1-BP!$S$86)*SUMIFS($139:$139,$5:$5,"&lt;="&amp;(BM$5-$S293))+SUMIFS($140:$140,$5:$5,"&lt;="&amp;(BM$5-$S292)),SUMIFS($121:$121,$5:$5,BM$5-$S293)+(1-BP!$S$86)*SUMIFS($139:$139,$5:$5,BM$5-$S293)+SUMIFS($140:$140,$5:$5,BM$5-$S292)))*BP!$S$40</f>
        <v>353919.375</v>
      </c>
      <c r="BN293" s="30">
        <f ca="1">IF(BN$5="",0,IF(BN$5=1,SUMIFS($121:$121,$5:$5,"&lt;="&amp;(BN$5-$S293))+(1-BP!$S$86)*SUMIFS($139:$139,$5:$5,"&lt;="&amp;(BN$5-$S293))+SUMIFS($140:$140,$5:$5,"&lt;="&amp;(BN$5-$S292)),SUMIFS($121:$121,$5:$5,BN$5-$S293)+(1-BP!$S$86)*SUMIFS($139:$139,$5:$5,BN$5-$S293)+SUMIFS($140:$140,$5:$5,BN$5-$S292)))*BP!$S$40</f>
        <v>353953.125</v>
      </c>
      <c r="BO293" s="30">
        <f ca="1">IF(BO$5="",0,IF(BO$5=1,SUMIFS($121:$121,$5:$5,"&lt;="&amp;(BO$5-$S293))+(1-BP!$S$86)*SUMIFS($139:$139,$5:$5,"&lt;="&amp;(BO$5-$S293))+SUMIFS($140:$140,$5:$5,"&lt;="&amp;(BO$5-$S292)),SUMIFS($121:$121,$5:$5,BO$5-$S293)+(1-BP!$S$86)*SUMIFS($139:$139,$5:$5,BO$5-$S293)+SUMIFS($140:$140,$5:$5,BO$5-$S292)))*BP!$S$40</f>
        <v>353966.625</v>
      </c>
      <c r="BP293" s="30">
        <f ca="1">IF(BP$5="",0,IF(BP$5=1,SUMIFS($121:$121,$5:$5,"&lt;="&amp;(BP$5-$S293))+(1-BP!$S$86)*SUMIFS($139:$139,$5:$5,"&lt;="&amp;(BP$5-$S293))+SUMIFS($140:$140,$5:$5,"&lt;="&amp;(BP$5-$S292)),SUMIFS($121:$121,$5:$5,BP$5-$S293)+(1-BP!$S$86)*SUMIFS($139:$139,$5:$5,BP$5-$S293)+SUMIFS($140:$140,$5:$5,BP$5-$S292)))*BP!$S$40</f>
        <v>353970.00000000006</v>
      </c>
      <c r="BQ293" s="30">
        <f ca="1">IF(BQ$5="",0,IF(BQ$5=1,SUMIFS($121:$121,$5:$5,"&lt;="&amp;(BQ$5-$S293))+(1-BP!$S$86)*SUMIFS($139:$139,$5:$5,"&lt;="&amp;(BQ$5-$S293))+SUMIFS($140:$140,$5:$5,"&lt;="&amp;(BQ$5-$S292)),SUMIFS($121:$121,$5:$5,BQ$5-$S293)+(1-BP!$S$86)*SUMIFS($139:$139,$5:$5,BQ$5-$S293)+SUMIFS($140:$140,$5:$5,BQ$5-$S292)))*BP!$S$40</f>
        <v>353970.00000000006</v>
      </c>
      <c r="BR293" s="30">
        <f ca="1">IF(BR$5="",0,IF(BR$5=1,SUMIFS($121:$121,$5:$5,"&lt;="&amp;(BR$5-$S293))+(1-BP!$S$86)*SUMIFS($139:$139,$5:$5,"&lt;="&amp;(BR$5-$S293))+SUMIFS($140:$140,$5:$5,"&lt;="&amp;(BR$5-$S292)),SUMIFS($121:$121,$5:$5,BR$5-$S293)+(1-BP!$S$86)*SUMIFS($139:$139,$5:$5,BR$5-$S293)+SUMIFS($140:$140,$5:$5,BR$5-$S292)))*BP!$S$40</f>
        <v>353970.00000000006</v>
      </c>
      <c r="BS293" s="30">
        <f ca="1">IF(BS$5="",0,IF(BS$5=1,SUMIFS($121:$121,$5:$5,"&lt;="&amp;(BS$5-$S293))+(1-BP!$S$86)*SUMIFS($139:$139,$5:$5,"&lt;="&amp;(BS$5-$S293))+SUMIFS($140:$140,$5:$5,"&lt;="&amp;(BS$5-$S292)),SUMIFS($121:$121,$5:$5,BS$5-$S293)+(1-BP!$S$86)*SUMIFS($139:$139,$5:$5,BS$5-$S293)+SUMIFS($140:$140,$5:$5,BS$5-$S292)))*BP!$S$40</f>
        <v>353970.00000000006</v>
      </c>
      <c r="BT293" s="30">
        <f ca="1">IF(BT$5="",0,IF(BT$5=1,SUMIFS($121:$121,$5:$5,"&lt;="&amp;(BT$5-$S293))+(1-BP!$S$86)*SUMIFS($139:$139,$5:$5,"&lt;="&amp;(BT$5-$S293))+SUMIFS($140:$140,$5:$5,"&lt;="&amp;(BT$5-$S292)),SUMIFS($121:$121,$5:$5,BT$5-$S293)+(1-BP!$S$86)*SUMIFS($139:$139,$5:$5,BT$5-$S293)+SUMIFS($140:$140,$5:$5,BT$5-$S292)))*BP!$S$40</f>
        <v>353970.00000000006</v>
      </c>
      <c r="BU293" s="30">
        <f ca="1">IF(BU$5="",0,IF(BU$5=1,SUMIFS($121:$121,$5:$5,"&lt;="&amp;(BU$5-$S293))+(1-BP!$S$86)*SUMIFS($139:$139,$5:$5,"&lt;="&amp;(BU$5-$S293))+SUMIFS($140:$140,$5:$5,"&lt;="&amp;(BU$5-$S292)),SUMIFS($121:$121,$5:$5,BU$5-$S293)+(1-BP!$S$86)*SUMIFS($139:$139,$5:$5,BU$5-$S293)+SUMIFS($140:$140,$5:$5,BU$5-$S292)))*BP!$S$40</f>
        <v>353970.00000000006</v>
      </c>
      <c r="BV293" s="30">
        <f>IF(BV$5="",0,IF(BV$5=1,SUMIFS($121:$121,$5:$5,"&lt;="&amp;(BV$5-$S293))+(1-BP!$S$86)*SUMIFS($139:$139,$5:$5,"&lt;="&amp;(BV$5-$S293))+SUMIFS($140:$140,$5:$5,"&lt;="&amp;(BV$5-$S292)),SUMIFS($121:$121,$5:$5,BV$5-$S293)+(1-BP!$S$86)*SUMIFS($139:$139,$5:$5,BV$5-$S293)+SUMIFS($140:$140,$5:$5,BV$5-$S292)))*BP!$S$40</f>
        <v>0</v>
      </c>
      <c r="BW293" s="30">
        <f>IF(BW$5="",0,IF(BW$5=1,SUMIFS($121:$121,$5:$5,"&lt;="&amp;(BW$5-$S293))+(1-BP!$S$86)*SUMIFS($139:$139,$5:$5,"&lt;="&amp;(BW$5-$S293))+SUMIFS($140:$140,$5:$5,"&lt;="&amp;(BW$5-$S292)),SUMIFS($121:$121,$5:$5,BW$5-$S293)+(1-BP!$S$86)*SUMIFS($139:$139,$5:$5,BW$5-$S293)+SUMIFS($140:$140,$5:$5,BW$5-$S292)))*BP!$S$40</f>
        <v>0</v>
      </c>
      <c r="BX293" s="30">
        <f>IF(BX$5="",0,IF(BX$5=1,SUMIFS($121:$121,$5:$5,"&lt;="&amp;(BX$5-$S293))+(1-BP!$S$86)*SUMIFS($139:$139,$5:$5,"&lt;="&amp;(BX$5-$S293))+SUMIFS($140:$140,$5:$5,"&lt;="&amp;(BX$5-$S292)),SUMIFS($121:$121,$5:$5,BX$5-$S293)+(1-BP!$S$86)*SUMIFS($139:$139,$5:$5,BX$5-$S293)+SUMIFS($140:$140,$5:$5,BX$5-$S292)))*BP!$S$40</f>
        <v>0</v>
      </c>
      <c r="BY293" s="30">
        <f>IF(BY$5="",0,IF(BY$5=1,SUMIFS($121:$121,$5:$5,"&lt;="&amp;(BY$5-$S293))+(1-BP!$S$86)*SUMIFS($139:$139,$5:$5,"&lt;="&amp;(BY$5-$S293))+SUMIFS($140:$140,$5:$5,"&lt;="&amp;(BY$5-$S292)),SUMIFS($121:$121,$5:$5,BY$5-$S293)+(1-BP!$S$86)*SUMIFS($139:$139,$5:$5,BY$5-$S293)+SUMIFS($140:$140,$5:$5,BY$5-$S292)))*BP!$S$40</f>
        <v>0</v>
      </c>
      <c r="BZ293" s="30">
        <f>IF(BZ$5="",0,IF(BZ$5=1,SUMIFS($121:$121,$5:$5,"&lt;="&amp;(BZ$5-$S293))+(1-BP!$S$86)*SUMIFS($139:$139,$5:$5,"&lt;="&amp;(BZ$5-$S293))+SUMIFS($140:$140,$5:$5,"&lt;="&amp;(BZ$5-$S292)),SUMIFS($121:$121,$5:$5,BZ$5-$S293)+(1-BP!$S$86)*SUMIFS($139:$139,$5:$5,BZ$5-$S293)+SUMIFS($140:$140,$5:$5,BZ$5-$S292)))*BP!$S$40</f>
        <v>0</v>
      </c>
      <c r="CA293" s="30">
        <f>IF(CA$5="",0,IF(CA$5=1,SUMIFS($121:$121,$5:$5,"&lt;="&amp;(CA$5-$S293))+(1-BP!$S$86)*SUMIFS($139:$139,$5:$5,"&lt;="&amp;(CA$5-$S293))+SUMIFS($140:$140,$5:$5,"&lt;="&amp;(CA$5-$S292)),SUMIFS($121:$121,$5:$5,CA$5-$S293)+(1-BP!$S$86)*SUMIFS($139:$139,$5:$5,CA$5-$S293)+SUMIFS($140:$140,$5:$5,CA$5-$S292)))*BP!$S$40</f>
        <v>0</v>
      </c>
      <c r="CB293" s="30">
        <f>IF(CB$5="",0,IF(CB$5=1,SUMIFS($121:$121,$5:$5,"&lt;="&amp;(CB$5-$S293))+(1-BP!$S$86)*SUMIFS($139:$139,$5:$5,"&lt;="&amp;(CB$5-$S293))+SUMIFS($140:$140,$5:$5,"&lt;="&amp;(CB$5-$S292)),SUMIFS($121:$121,$5:$5,CB$5-$S293)+(1-BP!$S$86)*SUMIFS($139:$139,$5:$5,CB$5-$S293)+SUMIFS($140:$140,$5:$5,CB$5-$S292)))*BP!$S$40</f>
        <v>0</v>
      </c>
      <c r="CC293" s="30">
        <f>IF(CC$5="",0,IF(CC$5=1,SUMIFS($121:$121,$5:$5,"&lt;="&amp;(CC$5-$S293))+(1-BP!$S$86)*SUMIFS($139:$139,$5:$5,"&lt;="&amp;(CC$5-$S293))+SUMIFS($140:$140,$5:$5,"&lt;="&amp;(CC$5-$S292)),SUMIFS($121:$121,$5:$5,CC$5-$S293)+(1-BP!$S$86)*SUMIFS($139:$139,$5:$5,CC$5-$S293)+SUMIFS($140:$140,$5:$5,CC$5-$S292)))*BP!$S$40</f>
        <v>0</v>
      </c>
      <c r="CD293" s="30">
        <f>IF(CD$5="",0,IF(CD$5=1,SUMIFS($121:$121,$5:$5,"&lt;="&amp;(CD$5-$S293))+(1-BP!$S$86)*SUMIFS($139:$139,$5:$5,"&lt;="&amp;(CD$5-$S293))+SUMIFS($140:$140,$5:$5,"&lt;="&amp;(CD$5-$S292)),SUMIFS($121:$121,$5:$5,CD$5-$S293)+(1-BP!$S$86)*SUMIFS($139:$139,$5:$5,CD$5-$S293)+SUMIFS($140:$140,$5:$5,CD$5-$S292)))*BP!$S$40</f>
        <v>0</v>
      </c>
      <c r="CE293" s="30">
        <f>IF(CE$5="",0,IF(CE$5=1,SUMIFS($121:$121,$5:$5,"&lt;="&amp;(CE$5-$S293))+(1-BP!$S$86)*SUMIFS($139:$139,$5:$5,"&lt;="&amp;(CE$5-$S293))+SUMIFS($140:$140,$5:$5,"&lt;="&amp;(CE$5-$S292)),SUMIFS($121:$121,$5:$5,CE$5-$S293)+(1-BP!$S$86)*SUMIFS($139:$139,$5:$5,CE$5-$S293)+SUMIFS($140:$140,$5:$5,CE$5-$S292)))*BP!$S$40</f>
        <v>0</v>
      </c>
      <c r="CF293" s="30">
        <f>IF(CF$5="",0,IF(CF$5=1,SUMIFS($121:$121,$5:$5,"&lt;="&amp;(CF$5-$S293))+(1-BP!$S$86)*SUMIFS($139:$139,$5:$5,"&lt;="&amp;(CF$5-$S293))+SUMIFS($140:$140,$5:$5,"&lt;="&amp;(CF$5-$S292)),SUMIFS($121:$121,$5:$5,CF$5-$S293)+(1-BP!$S$86)*SUMIFS($139:$139,$5:$5,CF$5-$S293)+SUMIFS($140:$140,$5:$5,CF$5-$S292)))*BP!$S$40</f>
        <v>0</v>
      </c>
      <c r="CG293" s="30">
        <f>IF(CG$5="",0,IF(CG$5=1,SUMIFS($121:$121,$5:$5,"&lt;="&amp;(CG$5-$S293))+(1-BP!$S$86)*SUMIFS($139:$139,$5:$5,"&lt;="&amp;(CG$5-$S293))+SUMIFS($140:$140,$5:$5,"&lt;="&amp;(CG$5-$S292)),SUMIFS($121:$121,$5:$5,CG$5-$S293)+(1-BP!$S$86)*SUMIFS($139:$139,$5:$5,CG$5-$S293)+SUMIFS($140:$140,$5:$5,CG$5-$S292)))*BP!$S$40</f>
        <v>0</v>
      </c>
      <c r="CH293" s="30">
        <f>IF(CH$5="",0,IF(CH$5=1,SUMIFS($121:$121,$5:$5,"&lt;="&amp;(CH$5-$S293))+(1-BP!$S$86)*SUMIFS($139:$139,$5:$5,"&lt;="&amp;(CH$5-$S293))+SUMIFS($140:$140,$5:$5,"&lt;="&amp;(CH$5-$S292)),SUMIFS($121:$121,$5:$5,CH$5-$S293)+(1-BP!$S$86)*SUMIFS($139:$139,$5:$5,CH$5-$S293)+SUMIFS($140:$140,$5:$5,CH$5-$S292)))*BP!$S$40</f>
        <v>0</v>
      </c>
      <c r="CI293" s="30">
        <f>IF(CI$5="",0,IF(CI$5=1,SUMIFS($121:$121,$5:$5,"&lt;="&amp;(CI$5-$S293))+(1-BP!$S$86)*SUMIFS($139:$139,$5:$5,"&lt;="&amp;(CI$5-$S293))+SUMIFS($140:$140,$5:$5,"&lt;="&amp;(CI$5-$S292)),SUMIFS($121:$121,$5:$5,CI$5-$S293)+(1-BP!$S$86)*SUMIFS($139:$139,$5:$5,CI$5-$S293)+SUMIFS($140:$140,$5:$5,CI$5-$S292)))*BP!$S$40</f>
        <v>0</v>
      </c>
      <c r="CJ293" s="30">
        <f>IF(CJ$5="",0,IF(CJ$5=1,SUMIFS($121:$121,$5:$5,"&lt;="&amp;(CJ$5-$S293))+(1-BP!$S$86)*SUMIFS($139:$139,$5:$5,"&lt;="&amp;(CJ$5-$S293))+SUMIFS($140:$140,$5:$5,"&lt;="&amp;(CJ$5-$S292)),SUMIFS($121:$121,$5:$5,CJ$5-$S293)+(1-BP!$S$86)*SUMIFS($139:$139,$5:$5,CJ$5-$S293)+SUMIFS($140:$140,$5:$5,CJ$5-$S292)))*BP!$S$40</f>
        <v>0</v>
      </c>
      <c r="CK293" s="30">
        <f>IF(CK$5="",0,IF(CK$5=1,SUMIFS($121:$121,$5:$5,"&lt;="&amp;(CK$5-$S293))+(1-BP!$S$86)*SUMIFS($139:$139,$5:$5,"&lt;="&amp;(CK$5-$S293))+SUMIFS($140:$140,$5:$5,"&lt;="&amp;(CK$5-$S292)),SUMIFS($121:$121,$5:$5,CK$5-$S293)+(1-BP!$S$86)*SUMIFS($139:$139,$5:$5,CK$5-$S293)+SUMIFS($140:$140,$5:$5,CK$5-$S292)))*BP!$S$40</f>
        <v>0</v>
      </c>
      <c r="CL293" s="30">
        <f>IF(CL$5="",0,IF(CL$5=1,SUMIFS($121:$121,$5:$5,"&lt;="&amp;(CL$5-$S293))+(1-BP!$S$86)*SUMIFS($139:$139,$5:$5,"&lt;="&amp;(CL$5-$S293))+SUMIFS($140:$140,$5:$5,"&lt;="&amp;(CL$5-$S292)),SUMIFS($121:$121,$5:$5,CL$5-$S293)+(1-BP!$S$86)*SUMIFS($139:$139,$5:$5,CL$5-$S293)+SUMIFS($140:$140,$5:$5,CL$5-$S292)))*BP!$S$40</f>
        <v>0</v>
      </c>
      <c r="CM293" s="30">
        <f>IF(CM$5="",0,IF(CM$5=1,SUMIFS($121:$121,$5:$5,"&lt;="&amp;(CM$5-$S293))+(1-BP!$S$86)*SUMIFS($139:$139,$5:$5,"&lt;="&amp;(CM$5-$S293))+SUMIFS($140:$140,$5:$5,"&lt;="&amp;(CM$5-$S292)),SUMIFS($121:$121,$5:$5,CM$5-$S293)+(1-BP!$S$86)*SUMIFS($139:$139,$5:$5,CM$5-$S293)+SUMIFS($140:$140,$5:$5,CM$5-$S292)))*BP!$S$40</f>
        <v>0</v>
      </c>
      <c r="CN293" s="30">
        <f>IF(CN$5="",0,IF(CN$5=1,SUMIFS($121:$121,$5:$5,"&lt;="&amp;(CN$5-$S293))+(1-BP!$S$86)*SUMIFS($139:$139,$5:$5,"&lt;="&amp;(CN$5-$S293))+SUMIFS($140:$140,$5:$5,"&lt;="&amp;(CN$5-$S292)),SUMIFS($121:$121,$5:$5,CN$5-$S293)+(1-BP!$S$86)*SUMIFS($139:$139,$5:$5,CN$5-$S293)+SUMIFS($140:$140,$5:$5,CN$5-$S292)))*BP!$S$40</f>
        <v>0</v>
      </c>
      <c r="CO293" s="30">
        <f>IF(CO$5="",0,IF(CO$5=1,SUMIFS($121:$121,$5:$5,"&lt;="&amp;(CO$5-$S293))+(1-BP!$S$86)*SUMIFS($139:$139,$5:$5,"&lt;="&amp;(CO$5-$S293))+SUMIFS($140:$140,$5:$5,"&lt;="&amp;(CO$5-$S292)),SUMIFS($121:$121,$5:$5,CO$5-$S293)+(1-BP!$S$86)*SUMIFS($139:$139,$5:$5,CO$5-$S293)+SUMIFS($140:$140,$5:$5,CO$5-$S292)))*BP!$S$40</f>
        <v>0</v>
      </c>
      <c r="CP293" s="30">
        <f>IF(CP$5="",0,IF(CP$5=1,SUMIFS($121:$121,$5:$5,"&lt;="&amp;(CP$5-$S293))+(1-BP!$S$86)*SUMIFS($139:$139,$5:$5,"&lt;="&amp;(CP$5-$S293))+SUMIFS($140:$140,$5:$5,"&lt;="&amp;(CP$5-$S292)),SUMIFS($121:$121,$5:$5,CP$5-$S293)+(1-BP!$S$86)*SUMIFS($139:$139,$5:$5,CP$5-$S293)+SUMIFS($140:$140,$5:$5,CP$5-$S292)))*BP!$S$40</f>
        <v>0</v>
      </c>
      <c r="CQ293" s="30">
        <f>IF(CQ$5="",0,IF(CQ$5=1,SUMIFS($121:$121,$5:$5,"&lt;="&amp;(CQ$5-$S293))+(1-BP!$S$86)*SUMIFS($139:$139,$5:$5,"&lt;="&amp;(CQ$5-$S293))+SUMIFS($140:$140,$5:$5,"&lt;="&amp;(CQ$5-$S292)),SUMIFS($121:$121,$5:$5,CQ$5-$S293)+(1-BP!$S$86)*SUMIFS($139:$139,$5:$5,CQ$5-$S293)+SUMIFS($140:$140,$5:$5,CQ$5-$S292)))*BP!$S$40</f>
        <v>0</v>
      </c>
      <c r="CR293" s="30">
        <f>IF(CR$5="",0,IF(CR$5=1,SUMIFS($121:$121,$5:$5,"&lt;="&amp;(CR$5-$S293))+(1-BP!$S$86)*SUMIFS($139:$139,$5:$5,"&lt;="&amp;(CR$5-$S293))+SUMIFS($140:$140,$5:$5,"&lt;="&amp;(CR$5-$S292)),SUMIFS($121:$121,$5:$5,CR$5-$S293)+(1-BP!$S$86)*SUMIFS($139:$139,$5:$5,CR$5-$S293)+SUMIFS($140:$140,$5:$5,CR$5-$S292)))*BP!$S$40</f>
        <v>0</v>
      </c>
      <c r="CS293" s="30">
        <f>IF(CS$5="",0,IF(CS$5=1,SUMIFS($121:$121,$5:$5,"&lt;="&amp;(CS$5-$S293))+(1-BP!$S$86)*SUMIFS($139:$139,$5:$5,"&lt;="&amp;(CS$5-$S293))+SUMIFS($140:$140,$5:$5,"&lt;="&amp;(CS$5-$S292)),SUMIFS($121:$121,$5:$5,CS$5-$S293)+(1-BP!$S$86)*SUMIFS($139:$139,$5:$5,CS$5-$S293)+SUMIFS($140:$140,$5:$5,CS$5-$S292)))*BP!$S$40</f>
        <v>0</v>
      </c>
      <c r="CT293" s="30">
        <f>IF(CT$5="",0,IF(CT$5=1,SUMIFS($121:$121,$5:$5,"&lt;="&amp;(CT$5-$S293))+(1-BP!$S$86)*SUMIFS($139:$139,$5:$5,"&lt;="&amp;(CT$5-$S293))+SUMIFS($140:$140,$5:$5,"&lt;="&amp;(CT$5-$S292)),SUMIFS($121:$121,$5:$5,CT$5-$S293)+(1-BP!$S$86)*SUMIFS($139:$139,$5:$5,CT$5-$S293)+SUMIFS($140:$140,$5:$5,CT$5-$S292)))*BP!$S$40</f>
        <v>0</v>
      </c>
    </row>
    <row r="294" spans="1:98" s="27" customFormat="1" ht="12" x14ac:dyDescent="0.25">
      <c r="A294" s="26">
        <f>ROW()</f>
        <v>294</v>
      </c>
      <c r="B294" s="145"/>
      <c r="C294" s="142"/>
      <c r="E294" s="24"/>
      <c r="F294" s="66" t="str">
        <f t="shared" si="767"/>
        <v>Оплата себестоимостных затрат</v>
      </c>
      <c r="G294" s="27" t="str">
        <f>BP!$F$29</f>
        <v>ЭлЭн</v>
      </c>
      <c r="M294" s="27" t="str">
        <f>Lists!$R$8</f>
        <v>руб.</v>
      </c>
      <c r="P294" s="30"/>
      <c r="R294" s="44" t="s">
        <v>24</v>
      </c>
      <c r="S294" s="123">
        <v>1</v>
      </c>
      <c r="V294" s="85"/>
      <c r="W294" s="29">
        <f ca="1">SUM(INDIRECT(ADDRESS(ROW(),SUMIFS($1:$1,$5:$5,1))):INDIRECT(ADDRESS(ROW(),SUMIFS($1:$1,$5:$5,MAX($5:$5)))))</f>
        <v>3733542.1599999992</v>
      </c>
      <c r="Z294" s="30">
        <f>IF(Z$5="",0,IF(Z$5=1,SUMIFS($123:$123,$5:$5,"&lt;="&amp;(Z$5-$S294))+(1-BP!$S$89)*SUMIFS($142:$142,$5:$5,"&lt;="&amp;(Z$5-$S294)),SUMIFS($123:$123,$5:$5,Z$5-$S294)+(1-BP!$S$89)*SUMIFS($142:$142,$5:$5,Z$5-$S294)))</f>
        <v>0</v>
      </c>
      <c r="AA294" s="30">
        <f ca="1">IF(AA$5="",0,IF(AA$5=1,SUMIFS($123:$123,$5:$5,"&lt;="&amp;(AA$5-$S294))+(1-BP!$S$89)*SUMIFS($142:$142,$5:$5,"&lt;="&amp;(AA$5-$S294)),SUMIFS($123:$123,$5:$5,AA$5-$S294)+(1-BP!$S$89)*SUMIFS($142:$142,$5:$5,AA$5-$S294)))</f>
        <v>0</v>
      </c>
      <c r="AB294" s="30">
        <f ca="1">IF(AB$5="",0,IF(AB$5=1,SUMIFS($123:$123,$5:$5,"&lt;="&amp;(AB$5-$S294))+(1-BP!$S$89)*SUMIFS($142:$142,$5:$5,"&lt;="&amp;(AB$5-$S294)),SUMIFS($123:$123,$5:$5,AB$5-$S294)+(1-BP!$S$89)*SUMIFS($142:$142,$5:$5,AB$5-$S294)))</f>
        <v>0</v>
      </c>
      <c r="AC294" s="30">
        <f ca="1">IF(AC$5="",0,IF(AC$5=1,SUMIFS($123:$123,$5:$5,"&lt;="&amp;(AC$5-$S294))+(1-BP!$S$89)*SUMIFS($142:$142,$5:$5,"&lt;="&amp;(AC$5-$S294)),SUMIFS($123:$123,$5:$5,AC$5-$S294)+(1-BP!$S$89)*SUMIFS($142:$142,$5:$5,AC$5-$S294)))</f>
        <v>0</v>
      </c>
      <c r="AD294" s="30">
        <f ca="1">IF(AD$5="",0,IF(AD$5=1,SUMIFS($123:$123,$5:$5,"&lt;="&amp;(AD$5-$S294))+(1-BP!$S$89)*SUMIFS($142:$142,$5:$5,"&lt;="&amp;(AD$5-$S294)),SUMIFS($123:$123,$5:$5,AD$5-$S294)+(1-BP!$S$89)*SUMIFS($142:$142,$5:$5,AD$5-$S294)))</f>
        <v>0</v>
      </c>
      <c r="AE294" s="30">
        <f ca="1">IF(AE$5="",0,IF(AE$5=1,SUMIFS($123:$123,$5:$5,"&lt;="&amp;(AE$5-$S294))+(1-BP!$S$89)*SUMIFS($142:$142,$5:$5,"&lt;="&amp;(AE$5-$S294)),SUMIFS($123:$123,$5:$5,AE$5-$S294)+(1-BP!$S$89)*SUMIFS($142:$142,$5:$5,AE$5-$S294)))</f>
        <v>128.79999999999998</v>
      </c>
      <c r="AF294" s="30">
        <f ca="1">IF(AF$5="",0,IF(AF$5=1,SUMIFS($123:$123,$5:$5,"&lt;="&amp;(AF$5-$S294))+(1-BP!$S$89)*SUMIFS($142:$142,$5:$5,"&lt;="&amp;(AF$5-$S294)),SUMIFS($123:$123,$5:$5,AF$5-$S294)+(1-BP!$S$89)*SUMIFS($142:$142,$5:$5,AF$5-$S294)))</f>
        <v>515.19999999999993</v>
      </c>
      <c r="AG294" s="30">
        <f ca="1">IF(AG$5="",0,IF(AG$5=1,SUMIFS($123:$123,$5:$5,"&lt;="&amp;(AG$5-$S294))+(1-BP!$S$89)*SUMIFS($142:$142,$5:$5,"&lt;="&amp;(AG$5-$S294)),SUMIFS($123:$123,$5:$5,AG$5-$S294)+(1-BP!$S$89)*SUMIFS($142:$142,$5:$5,AG$5-$S294)))</f>
        <v>927.3599999999999</v>
      </c>
      <c r="AH294" s="30">
        <f ca="1">IF(AH$5="",0,IF(AH$5=1,SUMIFS($123:$123,$5:$5,"&lt;="&amp;(AH$5-$S294))+(1-BP!$S$89)*SUMIFS($142:$142,$5:$5,"&lt;="&amp;(AH$5-$S294)),SUMIFS($123:$123,$5:$5,AH$5-$S294)+(1-BP!$S$89)*SUMIFS($142:$142,$5:$5,AH$5-$S294)))</f>
        <v>1410.82</v>
      </c>
      <c r="AI294" s="30">
        <f ca="1">IF(AI$5="",0,IF(AI$5=1,SUMIFS($123:$123,$5:$5,"&lt;="&amp;(AI$5-$S294))+(1-BP!$S$89)*SUMIFS($142:$142,$5:$5,"&lt;="&amp;(AI$5-$S294)),SUMIFS($123:$123,$5:$5,AI$5-$S294)+(1-BP!$S$89)*SUMIFS($142:$142,$5:$5,AI$5-$S294)))</f>
        <v>1949.94</v>
      </c>
      <c r="AJ294" s="30">
        <f ca="1">IF(AJ$5="",0,IF(AJ$5=1,SUMIFS($123:$123,$5:$5,"&lt;="&amp;(AJ$5-$S294))+(1-BP!$S$89)*SUMIFS($142:$142,$5:$5,"&lt;="&amp;(AJ$5-$S294)),SUMIFS($123:$123,$5:$5,AJ$5-$S294)+(1-BP!$S$89)*SUMIFS($142:$142,$5:$5,AJ$5-$S294)))</f>
        <v>2668.828</v>
      </c>
      <c r="AK294" s="30">
        <f ca="1">IF(AK$5="",0,IF(AK$5=1,SUMIFS($123:$123,$5:$5,"&lt;="&amp;(AK$5-$S294))+(1-BP!$S$89)*SUMIFS($142:$142,$5:$5,"&lt;="&amp;(AK$5-$S294)),SUMIFS($123:$123,$5:$5,AK$5-$S294)+(1-BP!$S$89)*SUMIFS($142:$142,$5:$5,AK$5-$S294)))</f>
        <v>4269.1680000000006</v>
      </c>
      <c r="AL294" s="30">
        <f ca="1">IF(AL$5="",0,IF(AL$5=1,SUMIFS($123:$123,$5:$5,"&lt;="&amp;(AL$5-$S294))+(1-BP!$S$89)*SUMIFS($142:$142,$5:$5,"&lt;="&amp;(AL$5-$S294)),SUMIFS($123:$123,$5:$5,AL$5-$S294)+(1-BP!$S$89)*SUMIFS($142:$142,$5:$5,AL$5-$S294)))</f>
        <v>6814.6239999999998</v>
      </c>
      <c r="AM294" s="30">
        <f ca="1">IF(AM$5="",0,IF(AM$5=1,SUMIFS($123:$123,$5:$5,"&lt;="&amp;(AM$5-$S294))+(1-BP!$S$89)*SUMIFS($142:$142,$5:$5,"&lt;="&amp;(AM$5-$S294)),SUMIFS($123:$123,$5:$5,AM$5-$S294)+(1-BP!$S$89)*SUMIFS($142:$142,$5:$5,AM$5-$S294)))</f>
        <v>10471.485999999999</v>
      </c>
      <c r="AN294" s="30">
        <f ca="1">IF(AN$5="",0,IF(AN$5=1,SUMIFS($123:$123,$5:$5,"&lt;="&amp;(AN$5-$S294))+(1-BP!$S$89)*SUMIFS($142:$142,$5:$5,"&lt;="&amp;(AN$5-$S294)),SUMIFS($123:$123,$5:$5,AN$5-$S294)+(1-BP!$S$89)*SUMIFS($142:$142,$5:$5,AN$5-$S294)))</f>
        <v>15416.991999999998</v>
      </c>
      <c r="AO294" s="30">
        <f ca="1">IF(AO$5="",0,IF(AO$5=1,SUMIFS($123:$123,$5:$5,"&lt;="&amp;(AO$5-$S294))+(1-BP!$S$89)*SUMIFS($142:$142,$5:$5,"&lt;="&amp;(AO$5-$S294)),SUMIFS($123:$123,$5:$5,AO$5-$S294)+(1-BP!$S$89)*SUMIFS($142:$142,$5:$5,AO$5-$S294)))</f>
        <v>21316.63</v>
      </c>
      <c r="AP294" s="30">
        <f ca="1">IF(AP$5="",0,IF(AP$5=1,SUMIFS($123:$123,$5:$5,"&lt;="&amp;(AP$5-$S294))+(1-BP!$S$89)*SUMIFS($142:$142,$5:$5,"&lt;="&amp;(AP$5-$S294)),SUMIFS($123:$123,$5:$5,AP$5-$S294)+(1-BP!$S$89)*SUMIFS($142:$142,$5:$5,AP$5-$S294)))</f>
        <v>27981.661999999997</v>
      </c>
      <c r="AQ294" s="30">
        <f ca="1">IF(AQ$5="",0,IF(AQ$5=1,SUMIFS($123:$123,$5:$5,"&lt;="&amp;(AQ$5-$S294))+(1-BP!$S$89)*SUMIFS($142:$142,$5:$5,"&lt;="&amp;(AQ$5-$S294)),SUMIFS($123:$123,$5:$5,AQ$5-$S294)+(1-BP!$S$89)*SUMIFS($142:$142,$5:$5,AQ$5-$S294)))</f>
        <v>35204.49</v>
      </c>
      <c r="AR294" s="30">
        <f ca="1">IF(AR$5="",0,IF(AR$5=1,SUMIFS($123:$123,$5:$5,"&lt;="&amp;(AR$5-$S294))+(1-BP!$S$89)*SUMIFS($142:$142,$5:$5,"&lt;="&amp;(AR$5-$S294)),SUMIFS($123:$123,$5:$5,AR$5-$S294)+(1-BP!$S$89)*SUMIFS($142:$142,$5:$5,AR$5-$S294)))</f>
        <v>42746.235999999997</v>
      </c>
      <c r="AS294" s="30">
        <f ca="1">IF(AS$5="",0,IF(AS$5=1,SUMIFS($123:$123,$5:$5,"&lt;="&amp;(AS$5-$S294))+(1-BP!$S$89)*SUMIFS($142:$142,$5:$5,"&lt;="&amp;(AS$5-$S294)),SUMIFS($123:$123,$5:$5,AS$5-$S294)+(1-BP!$S$89)*SUMIFS($142:$142,$5:$5,AS$5-$S294)))</f>
        <v>50463.793999999994</v>
      </c>
      <c r="AT294" s="30">
        <f ca="1">IF(AT$5="",0,IF(AT$5=1,SUMIFS($123:$123,$5:$5,"&lt;="&amp;(AT$5-$S294))+(1-BP!$S$89)*SUMIFS($142:$142,$5:$5,"&lt;="&amp;(AT$5-$S294)),SUMIFS($123:$123,$5:$5,AT$5-$S294)+(1-BP!$S$89)*SUMIFS($142:$142,$5:$5,AT$5-$S294)))</f>
        <v>58262.22</v>
      </c>
      <c r="AU294" s="30">
        <f ca="1">IF(AU$5="",0,IF(AU$5=1,SUMIFS($123:$123,$5:$5,"&lt;="&amp;(AU$5-$S294))+(1-BP!$S$89)*SUMIFS($142:$142,$5:$5,"&lt;="&amp;(AU$5-$S294)),SUMIFS($123:$123,$5:$5,AU$5-$S294)+(1-BP!$S$89)*SUMIFS($142:$142,$5:$5,AU$5-$S294)))</f>
        <v>66103.149999999994</v>
      </c>
      <c r="AV294" s="30">
        <f ca="1">IF(AV$5="",0,IF(AV$5=1,SUMIFS($123:$123,$5:$5,"&lt;="&amp;(AV$5-$S294))+(1-BP!$S$89)*SUMIFS($142:$142,$5:$5,"&lt;="&amp;(AV$5-$S294)),SUMIFS($123:$123,$5:$5,AV$5-$S294)+(1-BP!$S$89)*SUMIFS($142:$142,$5:$5,AV$5-$S294)))</f>
        <v>73962.25</v>
      </c>
      <c r="AW294" s="30">
        <f ca="1">IF(AW$5="",0,IF(AW$5=1,SUMIFS($123:$123,$5:$5,"&lt;="&amp;(AW$5-$S294))+(1-BP!$S$89)*SUMIFS($142:$142,$5:$5,"&lt;="&amp;(AW$5-$S294)),SUMIFS($123:$123,$5:$5,AW$5-$S294)+(1-BP!$S$89)*SUMIFS($142:$142,$5:$5,AW$5-$S294)))</f>
        <v>81825.490000000005</v>
      </c>
      <c r="AX294" s="30">
        <f ca="1">IF(AX$5="",0,IF(AX$5=1,SUMIFS($123:$123,$5:$5,"&lt;="&amp;(AX$5-$S294))+(1-BP!$S$89)*SUMIFS($142:$142,$5:$5,"&lt;="&amp;(AX$5-$S294)),SUMIFS($123:$123,$5:$5,AX$5-$S294)+(1-BP!$S$89)*SUMIFS($142:$142,$5:$5,AX$5-$S294)))</f>
        <v>89690.8</v>
      </c>
      <c r="AY294" s="30">
        <f ca="1">IF(AY$5="",0,IF(AY$5=1,SUMIFS($123:$123,$5:$5,"&lt;="&amp;(AY$5-$S294))+(1-BP!$S$89)*SUMIFS($142:$142,$5:$5,"&lt;="&amp;(AY$5-$S294)),SUMIFS($123:$123,$5:$5,AY$5-$S294)+(1-BP!$S$89)*SUMIFS($142:$142,$5:$5,AY$5-$S294)))</f>
        <v>97556.800000000003</v>
      </c>
      <c r="AZ294" s="30">
        <f ca="1">IF(AZ$5="",0,IF(AZ$5=1,SUMIFS($123:$123,$5:$5,"&lt;="&amp;(AZ$5-$S294))+(1-BP!$S$89)*SUMIFS($142:$142,$5:$5,"&lt;="&amp;(AZ$5-$S294)),SUMIFS($123:$123,$5:$5,AZ$5-$S294)+(1-BP!$S$89)*SUMIFS($142:$142,$5:$5,AZ$5-$S294)))</f>
        <v>105422.8</v>
      </c>
      <c r="BA294" s="30">
        <f ca="1">IF(BA$5="",0,IF(BA$5=1,SUMIFS($123:$123,$5:$5,"&lt;="&amp;(BA$5-$S294))+(1-BP!$S$89)*SUMIFS($142:$142,$5:$5,"&lt;="&amp;(BA$5-$S294)),SUMIFS($123:$123,$5:$5,BA$5-$S294)+(1-BP!$S$89)*SUMIFS($142:$142,$5:$5,BA$5-$S294)))</f>
        <v>113288.8</v>
      </c>
      <c r="BB294" s="30">
        <f ca="1">IF(BB$5="",0,IF(BB$5=1,SUMIFS($123:$123,$5:$5,"&lt;="&amp;(BB$5-$S294))+(1-BP!$S$89)*SUMIFS($142:$142,$5:$5,"&lt;="&amp;(BB$5-$S294)),SUMIFS($123:$123,$5:$5,BB$5-$S294)+(1-BP!$S$89)*SUMIFS($142:$142,$5:$5,BB$5-$S294)))</f>
        <v>120832.79999999999</v>
      </c>
      <c r="BC294" s="30">
        <f ca="1">IF(BC$5="",0,IF(BC$5=1,SUMIFS($123:$123,$5:$5,"&lt;="&amp;(BC$5-$S294))+(1-BP!$S$89)*SUMIFS($142:$142,$5:$5,"&lt;="&amp;(BC$5-$S294)),SUMIFS($123:$123,$5:$5,BC$5-$S294)+(1-BP!$S$89)*SUMIFS($142:$142,$5:$5,BC$5-$S294)))</f>
        <v>127410.80000000002</v>
      </c>
      <c r="BD294" s="30">
        <f ca="1">IF(BD$5="",0,IF(BD$5=1,SUMIFS($123:$123,$5:$5,"&lt;="&amp;(BD$5-$S294))+(1-BP!$S$89)*SUMIFS($142:$142,$5:$5,"&lt;="&amp;(BD$5-$S294)),SUMIFS($123:$123,$5:$5,BD$5-$S294)+(1-BP!$S$89)*SUMIFS($142:$142,$5:$5,BD$5-$S294)))</f>
        <v>132958.39999999999</v>
      </c>
      <c r="BE294" s="30">
        <f ca="1">IF(BE$5="",0,IF(BE$5=1,SUMIFS($123:$123,$5:$5,"&lt;="&amp;(BE$5-$S294))+(1-BP!$S$89)*SUMIFS($142:$142,$5:$5,"&lt;="&amp;(BE$5-$S294)),SUMIFS($123:$123,$5:$5,BE$5-$S294)+(1-BP!$S$89)*SUMIFS($142:$142,$5:$5,BE$5-$S294)))</f>
        <v>137297.35</v>
      </c>
      <c r="BF294" s="30">
        <f ca="1">IF(BF$5="",0,IF(BF$5=1,SUMIFS($123:$123,$5:$5,"&lt;="&amp;(BF$5-$S294))+(1-BP!$S$89)*SUMIFS($142:$142,$5:$5,"&lt;="&amp;(BF$5-$S294)),SUMIFS($123:$123,$5:$5,BF$5-$S294)+(1-BP!$S$89)*SUMIFS($142:$142,$5:$5,BF$5-$S294)))</f>
        <v>140288.5</v>
      </c>
      <c r="BG294" s="30">
        <f ca="1">IF(BG$5="",0,IF(BG$5=1,SUMIFS($123:$123,$5:$5,"&lt;="&amp;(BG$5-$S294))+(1-BP!$S$89)*SUMIFS($142:$142,$5:$5,"&lt;="&amp;(BG$5-$S294)),SUMIFS($123:$123,$5:$5,BG$5-$S294)+(1-BP!$S$89)*SUMIFS($142:$142,$5:$5,BG$5-$S294)))</f>
        <v>142287.43</v>
      </c>
      <c r="BH294" s="30">
        <f ca="1">IF(BH$5="",0,IF(BH$5=1,SUMIFS($123:$123,$5:$5,"&lt;="&amp;(BH$5-$S294))+(1-BP!$S$89)*SUMIFS($142:$142,$5:$5,"&lt;="&amp;(BH$5-$S294)),SUMIFS($123:$123,$5:$5,BH$5-$S294)+(1-BP!$S$89)*SUMIFS($142:$142,$5:$5,BH$5-$S294)))</f>
        <v>143505.51</v>
      </c>
      <c r="BI294" s="30">
        <f ca="1">IF(BI$5="",0,IF(BI$5=1,SUMIFS($123:$123,$5:$5,"&lt;="&amp;(BI$5-$S294))+(1-BP!$S$89)*SUMIFS($142:$142,$5:$5,"&lt;="&amp;(BI$5-$S294)),SUMIFS($123:$123,$5:$5,BI$5-$S294)+(1-BP!$S$89)*SUMIFS($142:$142,$5:$5,BI$5-$S294)))</f>
        <v>144155.95000000001</v>
      </c>
      <c r="BJ294" s="30">
        <f ca="1">IF(BJ$5="",0,IF(BJ$5=1,SUMIFS($123:$123,$5:$5,"&lt;="&amp;(BJ$5-$S294))+(1-BP!$S$89)*SUMIFS($142:$142,$5:$5,"&lt;="&amp;(BJ$5-$S294)),SUMIFS($123:$123,$5:$5,BJ$5-$S294)+(1-BP!$S$89)*SUMIFS($142:$142,$5:$5,BJ$5-$S294)))</f>
        <v>144481.85999999999</v>
      </c>
      <c r="BK294" s="30">
        <f ca="1">IF(BK$5="",0,IF(BK$5=1,SUMIFS($123:$123,$5:$5,"&lt;="&amp;(BK$5-$S294))+(1-BP!$S$89)*SUMIFS($142:$142,$5:$5,"&lt;="&amp;(BK$5-$S294)),SUMIFS($123:$123,$5:$5,BK$5-$S294)+(1-BP!$S$89)*SUMIFS($142:$142,$5:$5,BK$5-$S294)))</f>
        <v>144631.13</v>
      </c>
      <c r="BL294" s="30">
        <f ca="1">IF(BL$5="",0,IF(BL$5=1,SUMIFS($123:$123,$5:$5,"&lt;="&amp;(BL$5-$S294))+(1-BP!$S$89)*SUMIFS($142:$142,$5:$5,"&lt;="&amp;(BL$5-$S294)),SUMIFS($123:$123,$5:$5,BL$5-$S294)+(1-BP!$S$89)*SUMIFS($142:$142,$5:$5,BL$5-$S294)))</f>
        <v>144698.97999999998</v>
      </c>
      <c r="BM294" s="30">
        <f ca="1">IF(BM$5="",0,IF(BM$5=1,SUMIFS($123:$123,$5:$5,"&lt;="&amp;(BM$5-$S294))+(1-BP!$S$89)*SUMIFS($142:$142,$5:$5,"&lt;="&amp;(BM$5-$S294)),SUMIFS($123:$123,$5:$5,BM$5-$S294)+(1-BP!$S$89)*SUMIFS($142:$142,$5:$5,BM$5-$S294)))</f>
        <v>144724.05000000002</v>
      </c>
      <c r="BN294" s="30">
        <f ca="1">IF(BN$5="",0,IF(BN$5=1,SUMIFS($123:$123,$5:$5,"&lt;="&amp;(BN$5-$S294))+(1-BP!$S$89)*SUMIFS($142:$142,$5:$5,"&lt;="&amp;(BN$5-$S294)),SUMIFS($123:$123,$5:$5,BN$5-$S294)+(1-BP!$S$89)*SUMIFS($142:$142,$5:$5,BN$5-$S294)))</f>
        <v>144730.95000000001</v>
      </c>
      <c r="BO294" s="30">
        <f ca="1">IF(BO$5="",0,IF(BO$5=1,SUMIFS($123:$123,$5:$5,"&lt;="&amp;(BO$5-$S294))+(1-BP!$S$89)*SUMIFS($142:$142,$5:$5,"&lt;="&amp;(BO$5-$S294)),SUMIFS($123:$123,$5:$5,BO$5-$S294)+(1-BP!$S$89)*SUMIFS($142:$142,$5:$5,BO$5-$S294)))</f>
        <v>144733.71000000002</v>
      </c>
      <c r="BP294" s="30">
        <f ca="1">IF(BP$5="",0,IF(BP$5=1,SUMIFS($123:$123,$5:$5,"&lt;="&amp;(BP$5-$S294))+(1-BP!$S$89)*SUMIFS($142:$142,$5:$5,"&lt;="&amp;(BP$5-$S294)),SUMIFS($123:$123,$5:$5,BP$5-$S294)+(1-BP!$S$89)*SUMIFS($142:$142,$5:$5,BP$5-$S294)))</f>
        <v>144734.40000000002</v>
      </c>
      <c r="BQ294" s="30">
        <f ca="1">IF(BQ$5="",0,IF(BQ$5=1,SUMIFS($123:$123,$5:$5,"&lt;="&amp;(BQ$5-$S294))+(1-BP!$S$89)*SUMIFS($142:$142,$5:$5,"&lt;="&amp;(BQ$5-$S294)),SUMIFS($123:$123,$5:$5,BQ$5-$S294)+(1-BP!$S$89)*SUMIFS($142:$142,$5:$5,BQ$5-$S294)))</f>
        <v>144734.40000000002</v>
      </c>
      <c r="BR294" s="30">
        <f ca="1">IF(BR$5="",0,IF(BR$5=1,SUMIFS($123:$123,$5:$5,"&lt;="&amp;(BR$5-$S294))+(1-BP!$S$89)*SUMIFS($142:$142,$5:$5,"&lt;="&amp;(BR$5-$S294)),SUMIFS($123:$123,$5:$5,BR$5-$S294)+(1-BP!$S$89)*SUMIFS($142:$142,$5:$5,BR$5-$S294)))</f>
        <v>144734.40000000002</v>
      </c>
      <c r="BS294" s="30">
        <f ca="1">IF(BS$5="",0,IF(BS$5=1,SUMIFS($123:$123,$5:$5,"&lt;="&amp;(BS$5-$S294))+(1-BP!$S$89)*SUMIFS($142:$142,$5:$5,"&lt;="&amp;(BS$5-$S294)),SUMIFS($123:$123,$5:$5,BS$5-$S294)+(1-BP!$S$89)*SUMIFS($142:$142,$5:$5,BS$5-$S294)))</f>
        <v>144734.40000000002</v>
      </c>
      <c r="BT294" s="30">
        <f ca="1">IF(BT$5="",0,IF(BT$5=1,SUMIFS($123:$123,$5:$5,"&lt;="&amp;(BT$5-$S294))+(1-BP!$S$89)*SUMIFS($142:$142,$5:$5,"&lt;="&amp;(BT$5-$S294)),SUMIFS($123:$123,$5:$5,BT$5-$S294)+(1-BP!$S$89)*SUMIFS($142:$142,$5:$5,BT$5-$S294)))</f>
        <v>144734.40000000002</v>
      </c>
      <c r="BU294" s="30">
        <f ca="1">IF(BU$5="",0,IF(BU$5=1,SUMIFS($123:$123,$5:$5,"&lt;="&amp;(BU$5-$S294))+(1-BP!$S$89)*SUMIFS($142:$142,$5:$5,"&lt;="&amp;(BU$5-$S294)),SUMIFS($123:$123,$5:$5,BU$5-$S294)+(1-BP!$S$89)*SUMIFS($142:$142,$5:$5,BU$5-$S294)))</f>
        <v>144734.40000000002</v>
      </c>
      <c r="BV294" s="30">
        <f>IF(BV$5="",0,IF(BV$5=1,SUMIFS($123:$123,$5:$5,"&lt;="&amp;(BV$5-$S294))+(1-BP!$S$89)*SUMIFS($142:$142,$5:$5,"&lt;="&amp;(BV$5-$S294)),SUMIFS($123:$123,$5:$5,BV$5-$S294)+(1-BP!$S$89)*SUMIFS($142:$142,$5:$5,BV$5-$S294)))</f>
        <v>0</v>
      </c>
      <c r="BW294" s="30">
        <f>IF(BW$5="",0,IF(BW$5=1,SUMIFS($123:$123,$5:$5,"&lt;="&amp;(BW$5-$S294))+(1-BP!$S$89)*SUMIFS($142:$142,$5:$5,"&lt;="&amp;(BW$5-$S294)),SUMIFS($123:$123,$5:$5,BW$5-$S294)+(1-BP!$S$89)*SUMIFS($142:$142,$5:$5,BW$5-$S294)))</f>
        <v>0</v>
      </c>
      <c r="BX294" s="30">
        <f>IF(BX$5="",0,IF(BX$5=1,SUMIFS($123:$123,$5:$5,"&lt;="&amp;(BX$5-$S294))+(1-BP!$S$89)*SUMIFS($142:$142,$5:$5,"&lt;="&amp;(BX$5-$S294)),SUMIFS($123:$123,$5:$5,BX$5-$S294)+(1-BP!$S$89)*SUMIFS($142:$142,$5:$5,BX$5-$S294)))</f>
        <v>0</v>
      </c>
      <c r="BY294" s="30">
        <f>IF(BY$5="",0,IF(BY$5=1,SUMIFS($123:$123,$5:$5,"&lt;="&amp;(BY$5-$S294))+(1-BP!$S$89)*SUMIFS($142:$142,$5:$5,"&lt;="&amp;(BY$5-$S294)),SUMIFS($123:$123,$5:$5,BY$5-$S294)+(1-BP!$S$89)*SUMIFS($142:$142,$5:$5,BY$5-$S294)))</f>
        <v>0</v>
      </c>
      <c r="BZ294" s="30">
        <f>IF(BZ$5="",0,IF(BZ$5=1,SUMIFS($123:$123,$5:$5,"&lt;="&amp;(BZ$5-$S294))+(1-BP!$S$89)*SUMIFS($142:$142,$5:$5,"&lt;="&amp;(BZ$5-$S294)),SUMIFS($123:$123,$5:$5,BZ$5-$S294)+(1-BP!$S$89)*SUMIFS($142:$142,$5:$5,BZ$5-$S294)))</f>
        <v>0</v>
      </c>
      <c r="CA294" s="30">
        <f>IF(CA$5="",0,IF(CA$5=1,SUMIFS($123:$123,$5:$5,"&lt;="&amp;(CA$5-$S294))+(1-BP!$S$89)*SUMIFS($142:$142,$5:$5,"&lt;="&amp;(CA$5-$S294)),SUMIFS($123:$123,$5:$5,CA$5-$S294)+(1-BP!$S$89)*SUMIFS($142:$142,$5:$5,CA$5-$S294)))</f>
        <v>0</v>
      </c>
      <c r="CB294" s="30">
        <f>IF(CB$5="",0,IF(CB$5=1,SUMIFS($123:$123,$5:$5,"&lt;="&amp;(CB$5-$S294))+(1-BP!$S$89)*SUMIFS($142:$142,$5:$5,"&lt;="&amp;(CB$5-$S294)),SUMIFS($123:$123,$5:$5,CB$5-$S294)+(1-BP!$S$89)*SUMIFS($142:$142,$5:$5,CB$5-$S294)))</f>
        <v>0</v>
      </c>
      <c r="CC294" s="30">
        <f>IF(CC$5="",0,IF(CC$5=1,SUMIFS($123:$123,$5:$5,"&lt;="&amp;(CC$5-$S294))+(1-BP!$S$89)*SUMIFS($142:$142,$5:$5,"&lt;="&amp;(CC$5-$S294)),SUMIFS($123:$123,$5:$5,CC$5-$S294)+(1-BP!$S$89)*SUMIFS($142:$142,$5:$5,CC$5-$S294)))</f>
        <v>0</v>
      </c>
      <c r="CD294" s="30">
        <f>IF(CD$5="",0,IF(CD$5=1,SUMIFS($123:$123,$5:$5,"&lt;="&amp;(CD$5-$S294))+(1-BP!$S$89)*SUMIFS($142:$142,$5:$5,"&lt;="&amp;(CD$5-$S294)),SUMIFS($123:$123,$5:$5,CD$5-$S294)+(1-BP!$S$89)*SUMIFS($142:$142,$5:$5,CD$5-$S294)))</f>
        <v>0</v>
      </c>
      <c r="CE294" s="30">
        <f>IF(CE$5="",0,IF(CE$5=1,SUMIFS($123:$123,$5:$5,"&lt;="&amp;(CE$5-$S294))+(1-BP!$S$89)*SUMIFS($142:$142,$5:$5,"&lt;="&amp;(CE$5-$S294)),SUMIFS($123:$123,$5:$5,CE$5-$S294)+(1-BP!$S$89)*SUMIFS($142:$142,$5:$5,CE$5-$S294)))</f>
        <v>0</v>
      </c>
      <c r="CF294" s="30">
        <f>IF(CF$5="",0,IF(CF$5=1,SUMIFS($123:$123,$5:$5,"&lt;="&amp;(CF$5-$S294))+(1-BP!$S$89)*SUMIFS($142:$142,$5:$5,"&lt;="&amp;(CF$5-$S294)),SUMIFS($123:$123,$5:$5,CF$5-$S294)+(1-BP!$S$89)*SUMIFS($142:$142,$5:$5,CF$5-$S294)))</f>
        <v>0</v>
      </c>
      <c r="CG294" s="30">
        <f>IF(CG$5="",0,IF(CG$5=1,SUMIFS($123:$123,$5:$5,"&lt;="&amp;(CG$5-$S294))+(1-BP!$S$89)*SUMIFS($142:$142,$5:$5,"&lt;="&amp;(CG$5-$S294)),SUMIFS($123:$123,$5:$5,CG$5-$S294)+(1-BP!$S$89)*SUMIFS($142:$142,$5:$5,CG$5-$S294)))</f>
        <v>0</v>
      </c>
      <c r="CH294" s="30">
        <f>IF(CH$5="",0,IF(CH$5=1,SUMIFS($123:$123,$5:$5,"&lt;="&amp;(CH$5-$S294))+(1-BP!$S$89)*SUMIFS($142:$142,$5:$5,"&lt;="&amp;(CH$5-$S294)),SUMIFS($123:$123,$5:$5,CH$5-$S294)+(1-BP!$S$89)*SUMIFS($142:$142,$5:$5,CH$5-$S294)))</f>
        <v>0</v>
      </c>
      <c r="CI294" s="30">
        <f>IF(CI$5="",0,IF(CI$5=1,SUMIFS($123:$123,$5:$5,"&lt;="&amp;(CI$5-$S294))+(1-BP!$S$89)*SUMIFS($142:$142,$5:$5,"&lt;="&amp;(CI$5-$S294)),SUMIFS($123:$123,$5:$5,CI$5-$S294)+(1-BP!$S$89)*SUMIFS($142:$142,$5:$5,CI$5-$S294)))</f>
        <v>0</v>
      </c>
      <c r="CJ294" s="30">
        <f>IF(CJ$5="",0,IF(CJ$5=1,SUMIFS($123:$123,$5:$5,"&lt;="&amp;(CJ$5-$S294))+(1-BP!$S$89)*SUMIFS($142:$142,$5:$5,"&lt;="&amp;(CJ$5-$S294)),SUMIFS($123:$123,$5:$5,CJ$5-$S294)+(1-BP!$S$89)*SUMIFS($142:$142,$5:$5,CJ$5-$S294)))</f>
        <v>0</v>
      </c>
      <c r="CK294" s="30">
        <f>IF(CK$5="",0,IF(CK$5=1,SUMIFS($123:$123,$5:$5,"&lt;="&amp;(CK$5-$S294))+(1-BP!$S$89)*SUMIFS($142:$142,$5:$5,"&lt;="&amp;(CK$5-$S294)),SUMIFS($123:$123,$5:$5,CK$5-$S294)+(1-BP!$S$89)*SUMIFS($142:$142,$5:$5,CK$5-$S294)))</f>
        <v>0</v>
      </c>
      <c r="CL294" s="30">
        <f>IF(CL$5="",0,IF(CL$5=1,SUMIFS($123:$123,$5:$5,"&lt;="&amp;(CL$5-$S294))+(1-BP!$S$89)*SUMIFS($142:$142,$5:$5,"&lt;="&amp;(CL$5-$S294)),SUMIFS($123:$123,$5:$5,CL$5-$S294)+(1-BP!$S$89)*SUMIFS($142:$142,$5:$5,CL$5-$S294)))</f>
        <v>0</v>
      </c>
      <c r="CM294" s="30">
        <f>IF(CM$5="",0,IF(CM$5=1,SUMIFS($123:$123,$5:$5,"&lt;="&amp;(CM$5-$S294))+(1-BP!$S$89)*SUMIFS($142:$142,$5:$5,"&lt;="&amp;(CM$5-$S294)),SUMIFS($123:$123,$5:$5,CM$5-$S294)+(1-BP!$S$89)*SUMIFS($142:$142,$5:$5,CM$5-$S294)))</f>
        <v>0</v>
      </c>
      <c r="CN294" s="30">
        <f>IF(CN$5="",0,IF(CN$5=1,SUMIFS($123:$123,$5:$5,"&lt;="&amp;(CN$5-$S294))+(1-BP!$S$89)*SUMIFS($142:$142,$5:$5,"&lt;="&amp;(CN$5-$S294)),SUMIFS($123:$123,$5:$5,CN$5-$S294)+(1-BP!$S$89)*SUMIFS($142:$142,$5:$5,CN$5-$S294)))</f>
        <v>0</v>
      </c>
      <c r="CO294" s="30">
        <f>IF(CO$5="",0,IF(CO$5=1,SUMIFS($123:$123,$5:$5,"&lt;="&amp;(CO$5-$S294))+(1-BP!$S$89)*SUMIFS($142:$142,$5:$5,"&lt;="&amp;(CO$5-$S294)),SUMIFS($123:$123,$5:$5,CO$5-$S294)+(1-BP!$S$89)*SUMIFS($142:$142,$5:$5,CO$5-$S294)))</f>
        <v>0</v>
      </c>
      <c r="CP294" s="30">
        <f>IF(CP$5="",0,IF(CP$5=1,SUMIFS($123:$123,$5:$5,"&lt;="&amp;(CP$5-$S294))+(1-BP!$S$89)*SUMIFS($142:$142,$5:$5,"&lt;="&amp;(CP$5-$S294)),SUMIFS($123:$123,$5:$5,CP$5-$S294)+(1-BP!$S$89)*SUMIFS($142:$142,$5:$5,CP$5-$S294)))</f>
        <v>0</v>
      </c>
      <c r="CQ294" s="30">
        <f>IF(CQ$5="",0,IF(CQ$5=1,SUMIFS($123:$123,$5:$5,"&lt;="&amp;(CQ$5-$S294))+(1-BP!$S$89)*SUMIFS($142:$142,$5:$5,"&lt;="&amp;(CQ$5-$S294)),SUMIFS($123:$123,$5:$5,CQ$5-$S294)+(1-BP!$S$89)*SUMIFS($142:$142,$5:$5,CQ$5-$S294)))</f>
        <v>0</v>
      </c>
      <c r="CR294" s="30">
        <f>IF(CR$5="",0,IF(CR$5=1,SUMIFS($123:$123,$5:$5,"&lt;="&amp;(CR$5-$S294))+(1-BP!$S$89)*SUMIFS($142:$142,$5:$5,"&lt;="&amp;(CR$5-$S294)),SUMIFS($123:$123,$5:$5,CR$5-$S294)+(1-BP!$S$89)*SUMIFS($142:$142,$5:$5,CR$5-$S294)))</f>
        <v>0</v>
      </c>
      <c r="CS294" s="30">
        <f>IF(CS$5="",0,IF(CS$5=1,SUMIFS($123:$123,$5:$5,"&lt;="&amp;(CS$5-$S294))+(1-BP!$S$89)*SUMIFS($142:$142,$5:$5,"&lt;="&amp;(CS$5-$S294)),SUMIFS($123:$123,$5:$5,CS$5-$S294)+(1-BP!$S$89)*SUMIFS($142:$142,$5:$5,CS$5-$S294)))</f>
        <v>0</v>
      </c>
      <c r="CT294" s="30">
        <f>IF(CT$5="",0,IF(CT$5=1,SUMIFS($123:$123,$5:$5,"&lt;="&amp;(CT$5-$S294))+(1-BP!$S$89)*SUMIFS($142:$142,$5:$5,"&lt;="&amp;(CT$5-$S294)),SUMIFS($123:$123,$5:$5,CT$5-$S294)+(1-BP!$S$89)*SUMIFS($142:$142,$5:$5,CT$5-$S294)))</f>
        <v>0</v>
      </c>
    </row>
    <row r="295" spans="1:98" s="2" customFormat="1" ht="12" x14ac:dyDescent="0.25">
      <c r="A295" s="11">
        <f>ROW()</f>
        <v>295</v>
      </c>
      <c r="B295" s="146"/>
      <c r="C295" s="142"/>
      <c r="E295" s="23" t="str">
        <f>Lists!$N$9</f>
        <v>пустая строка</v>
      </c>
      <c r="P295" s="3"/>
      <c r="R295" s="23"/>
      <c r="S295" s="3"/>
      <c r="V295" s="74"/>
      <c r="W295" s="5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</row>
    <row r="296" spans="1:98" s="13" customFormat="1" x14ac:dyDescent="0.3">
      <c r="A296" s="12">
        <f>ROW()</f>
        <v>296</v>
      </c>
      <c r="B296" s="144"/>
      <c r="C296" s="142"/>
      <c r="E296" s="92"/>
      <c r="F296" s="13" t="s">
        <v>163</v>
      </c>
      <c r="M296" s="4" t="str">
        <f>Lists!$R$8</f>
        <v>руб.</v>
      </c>
      <c r="P296" s="10"/>
      <c r="R296" s="92"/>
      <c r="S296" s="10"/>
      <c r="V296" s="80">
        <f ca="1">W296-(W284-W285)</f>
        <v>0</v>
      </c>
      <c r="W296" s="10">
        <f ca="1">SUM(INDIRECT(ADDRESS(ROW(),SUMIFS($1:$1,$5:$5,1))):INDIRECT(ADDRESS(ROW(),SUMIFS($1:$1,$5:$5,MAX($5:$5)))))</f>
        <v>413876806.79490012</v>
      </c>
      <c r="Z296" s="10">
        <f ca="1">Z284-Z285</f>
        <v>0</v>
      </c>
      <c r="AA296" s="10">
        <f ca="1">AA284-AA285</f>
        <v>0</v>
      </c>
      <c r="AB296" s="10">
        <f ca="1">AB284-AB285</f>
        <v>-4680</v>
      </c>
      <c r="AC296" s="10">
        <f ca="1">AC284-AC285</f>
        <v>-20320</v>
      </c>
      <c r="AD296" s="10">
        <f ca="1">AD284-AD285</f>
        <v>-40656</v>
      </c>
      <c r="AE296" s="10">
        <f ca="1">AE284-AE285</f>
        <v>-63925.8</v>
      </c>
      <c r="AF296" s="10">
        <f ca="1">AF284-AF285</f>
        <v>-93936.2</v>
      </c>
      <c r="AG296" s="10">
        <f ca="1">AG284-AG285</f>
        <v>-148249.16</v>
      </c>
      <c r="AH296" s="10">
        <f ca="1">AH284-AH285</f>
        <v>-249656.12000000002</v>
      </c>
      <c r="AI296" s="10">
        <f ca="1">AI284-AI285</f>
        <v>-395531.24</v>
      </c>
      <c r="AJ296" s="10">
        <f ca="1">AJ284-AJ285</f>
        <v>-552354.228</v>
      </c>
      <c r="AK296" s="10">
        <f ca="1">AK284-AK285</f>
        <v>-701703.27800000005</v>
      </c>
      <c r="AL296" s="10">
        <f ca="1">AL284-AL285</f>
        <v>-913930.04900000012</v>
      </c>
      <c r="AM296" s="10">
        <f ca="1">AM284-AM285</f>
        <v>-1233360.8810000001</v>
      </c>
      <c r="AN296" s="10">
        <f ca="1">AN284-AN285</f>
        <v>-1674178.05</v>
      </c>
      <c r="AO296" s="10">
        <f ca="1">AO284-AO285</f>
        <v>-2147737.8435</v>
      </c>
      <c r="AP296" s="10">
        <f ca="1">AP284-AP285</f>
        <v>-2443377.66175</v>
      </c>
      <c r="AQ296" s="10">
        <f ca="1">AQ284-AQ285</f>
        <v>-2442592.2372500002</v>
      </c>
      <c r="AR296" s="10">
        <f ca="1">AR284-AR285</f>
        <v>-2086956.3524499992</v>
      </c>
      <c r="AS296" s="10">
        <f ca="1">AS284-AS285</f>
        <v>-1396929.9804500006</v>
      </c>
      <c r="AT296" s="10">
        <f ca="1">AT284-AT285</f>
        <v>-468851.96509999875</v>
      </c>
      <c r="AU296" s="10">
        <f ca="1">AU284-AU285</f>
        <v>611143.27827499993</v>
      </c>
      <c r="AV296" s="10">
        <f ca="1">AV284-AV285</f>
        <v>1778203.6695000008</v>
      </c>
      <c r="AW296" s="10">
        <f ca="1">AW284-AW285</f>
        <v>2992111.704775</v>
      </c>
      <c r="AX296" s="10">
        <f ca="1">AX284-AX285</f>
        <v>4228748.5540999994</v>
      </c>
      <c r="AY296" s="10">
        <f ca="1">AY284-AY285</f>
        <v>5486019.1698749997</v>
      </c>
      <c r="AZ296" s="10">
        <f ca="1">AZ284-AZ285</f>
        <v>6785944.0921249986</v>
      </c>
      <c r="BA296" s="10">
        <f ca="1">BA284-BA285</f>
        <v>8137988.428375002</v>
      </c>
      <c r="BB296" s="10">
        <f ca="1">BB284-BB285</f>
        <v>9548527.1181249991</v>
      </c>
      <c r="BC296" s="10">
        <f ca="1">BC284-BC285</f>
        <v>11034166.52775</v>
      </c>
      <c r="BD296" s="10">
        <f ca="1">BD284-BD285</f>
        <v>12626350.135250004</v>
      </c>
      <c r="BE296" s="10">
        <f ca="1">BE284-BE285</f>
        <v>14345051.142750001</v>
      </c>
      <c r="BF296" s="10">
        <f ca="1">BF284-BF285</f>
        <v>16174339.95025</v>
      </c>
      <c r="BG296" s="10">
        <f ca="1">BG284-BG285</f>
        <v>17996149.977749996</v>
      </c>
      <c r="BH296" s="10">
        <f ca="1">BH284-BH285</f>
        <v>19604231.380250007</v>
      </c>
      <c r="BI296" s="10">
        <f ca="1">BI284-BI285</f>
        <v>20889447.460250001</v>
      </c>
      <c r="BJ296" s="10">
        <f ca="1">BJ284-BJ285</f>
        <v>21803514.870250002</v>
      </c>
      <c r="BK296" s="10">
        <f ca="1">BK284-BK285</f>
        <v>22373429.952750005</v>
      </c>
      <c r="BL296" s="10">
        <f ca="1">BL284-BL285</f>
        <v>22699746.219000008</v>
      </c>
      <c r="BM296" s="10">
        <f ca="1">BM284-BM285</f>
        <v>22871985.293374997</v>
      </c>
      <c r="BN296" s="10">
        <f ca="1">BN284-BN285</f>
        <v>22956247.375250001</v>
      </c>
      <c r="BO296" s="10">
        <f ca="1">BO284-BO285</f>
        <v>22993277.988875002</v>
      </c>
      <c r="BP296" s="10">
        <f ca="1">BP284-BP285</f>
        <v>23007481.734999996</v>
      </c>
      <c r="BQ296" s="10">
        <f ca="1">BQ284-BQ285</f>
        <v>23012726.545875002</v>
      </c>
      <c r="BR296" s="10">
        <f ca="1">BR284-BR285</f>
        <v>23014412.33112501</v>
      </c>
      <c r="BS296" s="10">
        <f ca="1">BS284-BS285</f>
        <v>23014818.702375006</v>
      </c>
      <c r="BT296" s="10">
        <f ca="1">BT284-BT285</f>
        <v>23014905.220125008</v>
      </c>
      <c r="BU296" s="10">
        <f ca="1">BU284-BU285</f>
        <v>27954765.01800001</v>
      </c>
      <c r="BV296" s="10">
        <f>BV284-BV285</f>
        <v>0</v>
      </c>
      <c r="BW296" s="10">
        <f>BW284-BW285</f>
        <v>0</v>
      </c>
      <c r="BX296" s="10">
        <f>BX284-BX285</f>
        <v>0</v>
      </c>
      <c r="BY296" s="10">
        <f>BY284-BY285</f>
        <v>0</v>
      </c>
      <c r="BZ296" s="10">
        <f>BZ284-BZ285</f>
        <v>0</v>
      </c>
      <c r="CA296" s="10">
        <f>CA284-CA285</f>
        <v>0</v>
      </c>
      <c r="CB296" s="10">
        <f>CB284-CB285</f>
        <v>0</v>
      </c>
      <c r="CC296" s="10">
        <f>CC284-CC285</f>
        <v>0</v>
      </c>
      <c r="CD296" s="10">
        <f>CD284-CD285</f>
        <v>0</v>
      </c>
      <c r="CE296" s="10">
        <f>CE284-CE285</f>
        <v>0</v>
      </c>
      <c r="CF296" s="10">
        <f>CF284-CF285</f>
        <v>0</v>
      </c>
      <c r="CG296" s="10">
        <f>CG284-CG285</f>
        <v>0</v>
      </c>
      <c r="CH296" s="10">
        <f>CH284-CH285</f>
        <v>0</v>
      </c>
      <c r="CI296" s="10">
        <f>CI284-CI285</f>
        <v>0</v>
      </c>
      <c r="CJ296" s="10">
        <f>CJ284-CJ285</f>
        <v>0</v>
      </c>
      <c r="CK296" s="10">
        <f>CK284-CK285</f>
        <v>0</v>
      </c>
      <c r="CL296" s="10">
        <f>CL284-CL285</f>
        <v>0</v>
      </c>
      <c r="CM296" s="10">
        <f>CM284-CM285</f>
        <v>0</v>
      </c>
      <c r="CN296" s="10">
        <f>CN284-CN285</f>
        <v>0</v>
      </c>
      <c r="CO296" s="10">
        <f>CO284-CO285</f>
        <v>0</v>
      </c>
      <c r="CP296" s="10">
        <f>CP284-CP285</f>
        <v>0</v>
      </c>
      <c r="CQ296" s="10">
        <f>CQ284-CQ285</f>
        <v>0</v>
      </c>
      <c r="CR296" s="10">
        <f>CR284-CR285</f>
        <v>0</v>
      </c>
      <c r="CS296" s="10">
        <f>CS284-CS285</f>
        <v>0</v>
      </c>
      <c r="CT296" s="10">
        <f>CT284-CT285</f>
        <v>0</v>
      </c>
    </row>
    <row r="297" spans="1:98" s="13" customFormat="1" x14ac:dyDescent="0.3">
      <c r="A297" s="12">
        <f>ROW()</f>
        <v>297</v>
      </c>
      <c r="B297" s="144"/>
      <c r="C297" s="142"/>
      <c r="E297" s="92"/>
      <c r="F297" s="13" t="s">
        <v>122</v>
      </c>
      <c r="M297" s="4" t="str">
        <f>Lists!$R$8</f>
        <v>руб.</v>
      </c>
      <c r="P297" s="10"/>
      <c r="R297" s="92"/>
      <c r="S297" s="10"/>
      <c r="V297" s="80">
        <f ca="1">W297-SUM(W298:W301)</f>
        <v>0</v>
      </c>
      <c r="W297" s="10">
        <f ca="1">SUM(INDIRECT(ADDRESS(ROW(),SUMIFS($1:$1,$5:$5,1))):INDIRECT(ADDRESS(ROW(),SUMIFS($1:$1,$5:$5,MAX($5:$5)))))</f>
        <v>124820499.50729002</v>
      </c>
      <c r="Z297" s="10">
        <f t="shared" ref="Z297:BE297" ca="1" si="778">IF(Z$5="",0,SUM(Z298:Z301))</f>
        <v>20000</v>
      </c>
      <c r="AA297" s="10">
        <f t="shared" ca="1" si="778"/>
        <v>130000</v>
      </c>
      <c r="AB297" s="10">
        <f t="shared" ca="1" si="778"/>
        <v>390000</v>
      </c>
      <c r="AC297" s="10">
        <f t="shared" ca="1" si="778"/>
        <v>550000</v>
      </c>
      <c r="AD297" s="10">
        <f t="shared" ca="1" si="778"/>
        <v>700000</v>
      </c>
      <c r="AE297" s="10">
        <f t="shared" ca="1" si="778"/>
        <v>800000</v>
      </c>
      <c r="AF297" s="10">
        <f t="shared" ca="1" si="778"/>
        <v>800000</v>
      </c>
      <c r="AG297" s="10">
        <f t="shared" ca="1" si="778"/>
        <v>800000</v>
      </c>
      <c r="AH297" s="10">
        <f t="shared" ca="1" si="778"/>
        <v>800629.22000000009</v>
      </c>
      <c r="AI297" s="10">
        <f t="shared" ca="1" si="778"/>
        <v>805453.24</v>
      </c>
      <c r="AJ297" s="10">
        <f t="shared" ca="1" si="778"/>
        <v>817324.52399999998</v>
      </c>
      <c r="AK297" s="10">
        <f t="shared" ca="1" si="778"/>
        <v>832273.74249999993</v>
      </c>
      <c r="AL297" s="10">
        <f t="shared" ca="1" si="778"/>
        <v>848255.93050000002</v>
      </c>
      <c r="AM297" s="10">
        <f t="shared" ca="1" si="778"/>
        <v>864197.21919999993</v>
      </c>
      <c r="AN297" s="10">
        <f t="shared" ca="1" si="778"/>
        <v>887870.04865000001</v>
      </c>
      <c r="AO297" s="10">
        <f t="shared" ca="1" si="778"/>
        <v>937464.38252500002</v>
      </c>
      <c r="AP297" s="10">
        <f t="shared" ca="1" si="778"/>
        <v>1021709.0752750001</v>
      </c>
      <c r="AQ297" s="10">
        <f t="shared" ca="1" si="778"/>
        <v>1144253.2358550001</v>
      </c>
      <c r="AR297" s="10">
        <f t="shared" ca="1" si="778"/>
        <v>1301731.2713549999</v>
      </c>
      <c r="AS297" s="10">
        <f t="shared" ca="1" si="778"/>
        <v>1483749.9879900001</v>
      </c>
      <c r="AT297" s="10">
        <f t="shared" ca="1" si="778"/>
        <v>1681259.6553275001</v>
      </c>
      <c r="AU297" s="10">
        <f t="shared" ca="1" si="778"/>
        <v>1887578.97945</v>
      </c>
      <c r="AV297" s="10">
        <f t="shared" ca="1" si="778"/>
        <v>2098620.7569774999</v>
      </c>
      <c r="AW297" s="10">
        <f t="shared" ca="1" si="778"/>
        <v>2311946.7604100001</v>
      </c>
      <c r="AX297" s="10">
        <f t="shared" ca="1" si="778"/>
        <v>2526167.6719875005</v>
      </c>
      <c r="AY297" s="10">
        <f t="shared" ca="1" si="778"/>
        <v>2740744.0142124998</v>
      </c>
      <c r="AZ297" s="10">
        <f t="shared" ca="1" si="778"/>
        <v>2955448.2978375</v>
      </c>
      <c r="BA297" s="10">
        <f t="shared" ca="1" si="778"/>
        <v>3170184.5668125004</v>
      </c>
      <c r="BB297" s="10">
        <f t="shared" ca="1" si="778"/>
        <v>3384928.3077750006</v>
      </c>
      <c r="BC297" s="10">
        <f t="shared" ca="1" si="778"/>
        <v>3599673.2285250006</v>
      </c>
      <c r="BD297" s="10">
        <f t="shared" ca="1" si="778"/>
        <v>3814418.1492750002</v>
      </c>
      <c r="BE297" s="10">
        <f t="shared" ca="1" si="778"/>
        <v>4027590.020025</v>
      </c>
      <c r="BF297" s="10">
        <f t="shared" ref="BF297:CT297" ca="1" si="779">IF(BF$5="",0,SUM(BF298:BF301))</f>
        <v>4228701.8407749999</v>
      </c>
      <c r="BG297" s="10">
        <f t="shared" ca="1" si="779"/>
        <v>4400135.4515250009</v>
      </c>
      <c r="BH297" s="10">
        <f t="shared" ca="1" si="779"/>
        <v>4534196.0160250003</v>
      </c>
      <c r="BI297" s="10">
        <f t="shared" ca="1" si="779"/>
        <v>4628301.1105249999</v>
      </c>
      <c r="BJ297" s="10">
        <f t="shared" ca="1" si="779"/>
        <v>4686485.6082750009</v>
      </c>
      <c r="BK297" s="10">
        <f t="shared" ca="1" si="779"/>
        <v>4719570.7824000008</v>
      </c>
      <c r="BL297" s="10">
        <f t="shared" ca="1" si="779"/>
        <v>4736948.3968374999</v>
      </c>
      <c r="BM297" s="10">
        <f t="shared" ca="1" si="779"/>
        <v>4745425.1700250003</v>
      </c>
      <c r="BN297" s="10">
        <f t="shared" ca="1" si="779"/>
        <v>4749141.1073874999</v>
      </c>
      <c r="BO297" s="10">
        <f t="shared" ca="1" si="779"/>
        <v>4750563.0134999994</v>
      </c>
      <c r="BP297" s="10">
        <f t="shared" ca="1" si="779"/>
        <v>4751087.4945875006</v>
      </c>
      <c r="BQ297" s="10">
        <f t="shared" ca="1" si="779"/>
        <v>4751256.0731125008</v>
      </c>
      <c r="BR297" s="10">
        <f t="shared" ca="1" si="779"/>
        <v>4751296.7102375012</v>
      </c>
      <c r="BS297" s="10">
        <f t="shared" ca="1" si="779"/>
        <v>4751305.3620125009</v>
      </c>
      <c r="BT297" s="10">
        <f t="shared" ca="1" si="779"/>
        <v>4751306.5418000016</v>
      </c>
      <c r="BU297" s="10">
        <f t="shared" ca="1" si="779"/>
        <v>4751306.5418000016</v>
      </c>
      <c r="BV297" s="10">
        <f t="shared" si="779"/>
        <v>0</v>
      </c>
      <c r="BW297" s="10">
        <f t="shared" si="779"/>
        <v>0</v>
      </c>
      <c r="BX297" s="10">
        <f t="shared" si="779"/>
        <v>0</v>
      </c>
      <c r="BY297" s="10">
        <f t="shared" si="779"/>
        <v>0</v>
      </c>
      <c r="BZ297" s="10">
        <f t="shared" si="779"/>
        <v>0</v>
      </c>
      <c r="CA297" s="10">
        <f t="shared" si="779"/>
        <v>0</v>
      </c>
      <c r="CB297" s="10">
        <f t="shared" si="779"/>
        <v>0</v>
      </c>
      <c r="CC297" s="10">
        <f t="shared" si="779"/>
        <v>0</v>
      </c>
      <c r="CD297" s="10">
        <f t="shared" si="779"/>
        <v>0</v>
      </c>
      <c r="CE297" s="10">
        <f t="shared" si="779"/>
        <v>0</v>
      </c>
      <c r="CF297" s="10">
        <f t="shared" si="779"/>
        <v>0</v>
      </c>
      <c r="CG297" s="10">
        <f t="shared" si="779"/>
        <v>0</v>
      </c>
      <c r="CH297" s="10">
        <f t="shared" si="779"/>
        <v>0</v>
      </c>
      <c r="CI297" s="10">
        <f t="shared" si="779"/>
        <v>0</v>
      </c>
      <c r="CJ297" s="10">
        <f t="shared" si="779"/>
        <v>0</v>
      </c>
      <c r="CK297" s="10">
        <f t="shared" si="779"/>
        <v>0</v>
      </c>
      <c r="CL297" s="10">
        <f t="shared" si="779"/>
        <v>0</v>
      </c>
      <c r="CM297" s="10">
        <f t="shared" si="779"/>
        <v>0</v>
      </c>
      <c r="CN297" s="10">
        <f t="shared" si="779"/>
        <v>0</v>
      </c>
      <c r="CO297" s="10">
        <f t="shared" si="779"/>
        <v>0</v>
      </c>
      <c r="CP297" s="10">
        <f t="shared" si="779"/>
        <v>0</v>
      </c>
      <c r="CQ297" s="10">
        <f t="shared" si="779"/>
        <v>0</v>
      </c>
      <c r="CR297" s="10">
        <f t="shared" si="779"/>
        <v>0</v>
      </c>
      <c r="CS297" s="10">
        <f t="shared" si="779"/>
        <v>0</v>
      </c>
      <c r="CT297" s="10">
        <f t="shared" si="779"/>
        <v>0</v>
      </c>
    </row>
    <row r="298" spans="1:98" s="27" customFormat="1" ht="12" x14ac:dyDescent="0.25">
      <c r="A298" s="26">
        <f>ROW()</f>
        <v>298</v>
      </c>
      <c r="B298" s="145"/>
      <c r="C298" s="142"/>
      <c r="E298" s="24"/>
      <c r="F298" s="66" t="str">
        <f>$F$218</f>
        <v>Переменные расходы</v>
      </c>
      <c r="G298" s="27" t="str">
        <f>BP!$F$203</f>
        <v>Маркетинговые расходы</v>
      </c>
      <c r="M298" s="27" t="str">
        <f>Lists!$R$8</f>
        <v>руб.</v>
      </c>
      <c r="P298" s="30"/>
      <c r="R298" s="24"/>
      <c r="S298" s="30"/>
      <c r="V298" s="85"/>
      <c r="W298" s="29">
        <f ca="1">SUM(INDIRECT(ADDRESS(ROW(),SUMIFS($1:$1,$5:$5,1))):INDIRECT(ADDRESS(ROW(),SUMIFS($1:$1,$5:$5,MAX($5:$5)))))</f>
        <v>36190000</v>
      </c>
      <c r="Z298" s="30">
        <f ca="1">IF(Z$5="",0,SUMIFS(Potoki!Z:Z,Potoki!$F:$F,$F298,Potoki!$G:$G,IF($G298="","",$G298)))</f>
        <v>20000</v>
      </c>
      <c r="AA298" s="30">
        <f ca="1">IF(AA$5="",0,SUMIFS(Potoki!AA:AA,Potoki!$F:$F,$F298,Potoki!$G:$G,IF($G298="","",$G298)))</f>
        <v>130000</v>
      </c>
      <c r="AB298" s="30">
        <f ca="1">IF(AB$5="",0,SUMIFS(Potoki!AB:AB,Potoki!$F:$F,$F298,Potoki!$G:$G,IF($G298="","",$G298)))</f>
        <v>390000</v>
      </c>
      <c r="AC298" s="30">
        <f ca="1">IF(AC$5="",0,SUMIFS(Potoki!AC:AC,Potoki!$F:$F,$F298,Potoki!$G:$G,IF($G298="","",$G298)))</f>
        <v>550000</v>
      </c>
      <c r="AD298" s="30">
        <f ca="1">IF(AD$5="",0,SUMIFS(Potoki!AD:AD,Potoki!$F:$F,$F298,Potoki!$G:$G,IF($G298="","",$G298)))</f>
        <v>700000</v>
      </c>
      <c r="AE298" s="30">
        <f ca="1">IF(AE$5="",0,SUMIFS(Potoki!AE:AE,Potoki!$F:$F,$F298,Potoki!$G:$G,IF($G298="","",$G298)))</f>
        <v>800000</v>
      </c>
      <c r="AF298" s="30">
        <f ca="1">IF(AF$5="",0,SUMIFS(Potoki!AF:AF,Potoki!$F:$F,$F298,Potoki!$G:$G,IF($G298="","",$G298)))</f>
        <v>800000</v>
      </c>
      <c r="AG298" s="30">
        <f ca="1">IF(AG$5="",0,SUMIFS(Potoki!AG:AG,Potoki!$F:$F,$F298,Potoki!$G:$G,IF($G298="","",$G298)))</f>
        <v>800000</v>
      </c>
      <c r="AH298" s="30">
        <f ca="1">IF(AH$5="",0,SUMIFS(Potoki!AH:AH,Potoki!$F:$F,$F298,Potoki!$G:$G,IF($G298="","",$G298)))</f>
        <v>800000</v>
      </c>
      <c r="AI298" s="30">
        <f ca="1">IF(AI$5="",0,SUMIFS(Potoki!AI:AI,Potoki!$F:$F,$F298,Potoki!$G:$G,IF($G298="","",$G298)))</f>
        <v>800000</v>
      </c>
      <c r="AJ298" s="30">
        <f ca="1">IF(AJ$5="",0,SUMIFS(Potoki!AJ:AJ,Potoki!$F:$F,$F298,Potoki!$G:$G,IF($G298="","",$G298)))</f>
        <v>800000</v>
      </c>
      <c r="AK298" s="30">
        <f ca="1">IF(AK$5="",0,SUMIFS(Potoki!AK:AK,Potoki!$F:$F,$F298,Potoki!$G:$G,IF($G298="","",$G298)))</f>
        <v>800000</v>
      </c>
      <c r="AL298" s="30">
        <f ca="1">IF(AL$5="",0,SUMIFS(Potoki!AL:AL,Potoki!$F:$F,$F298,Potoki!$G:$G,IF($G298="","",$G298)))</f>
        <v>800000</v>
      </c>
      <c r="AM298" s="30">
        <f ca="1">IF(AM$5="",0,SUMIFS(Potoki!AM:AM,Potoki!$F:$F,$F298,Potoki!$G:$G,IF($G298="","",$G298)))</f>
        <v>800000</v>
      </c>
      <c r="AN298" s="30">
        <f ca="1">IF(AN$5="",0,SUMIFS(Potoki!AN:AN,Potoki!$F:$F,$F298,Potoki!$G:$G,IF($G298="","",$G298)))</f>
        <v>800000</v>
      </c>
      <c r="AO298" s="30">
        <f ca="1">IF(AO$5="",0,SUMIFS(Potoki!AO:AO,Potoki!$F:$F,$F298,Potoki!$G:$G,IF($G298="","",$G298)))</f>
        <v>800000</v>
      </c>
      <c r="AP298" s="30">
        <f ca="1">IF(AP$5="",0,SUMIFS(Potoki!AP:AP,Potoki!$F:$F,$F298,Potoki!$G:$G,IF($G298="","",$G298)))</f>
        <v>800000</v>
      </c>
      <c r="AQ298" s="30">
        <f ca="1">IF(AQ$5="",0,SUMIFS(Potoki!AQ:AQ,Potoki!$F:$F,$F298,Potoki!$G:$G,IF($G298="","",$G298)))</f>
        <v>800000</v>
      </c>
      <c r="AR298" s="30">
        <f ca="1">IF(AR$5="",0,SUMIFS(Potoki!AR:AR,Potoki!$F:$F,$F298,Potoki!$G:$G,IF($G298="","",$G298)))</f>
        <v>800000</v>
      </c>
      <c r="AS298" s="30">
        <f ca="1">IF(AS$5="",0,SUMIFS(Potoki!AS:AS,Potoki!$F:$F,$F298,Potoki!$G:$G,IF($G298="","",$G298)))</f>
        <v>800000</v>
      </c>
      <c r="AT298" s="30">
        <f ca="1">IF(AT$5="",0,SUMIFS(Potoki!AT:AT,Potoki!$F:$F,$F298,Potoki!$G:$G,IF($G298="","",$G298)))</f>
        <v>800000</v>
      </c>
      <c r="AU298" s="30">
        <f ca="1">IF(AU$5="",0,SUMIFS(Potoki!AU:AU,Potoki!$F:$F,$F298,Potoki!$G:$G,IF($G298="","",$G298)))</f>
        <v>800000</v>
      </c>
      <c r="AV298" s="30">
        <f ca="1">IF(AV$5="",0,SUMIFS(Potoki!AV:AV,Potoki!$F:$F,$F298,Potoki!$G:$G,IF($G298="","",$G298)))</f>
        <v>800000</v>
      </c>
      <c r="AW298" s="30">
        <f ca="1">IF(AW$5="",0,SUMIFS(Potoki!AW:AW,Potoki!$F:$F,$F298,Potoki!$G:$G,IF($G298="","",$G298)))</f>
        <v>800000</v>
      </c>
      <c r="AX298" s="30">
        <f ca="1">IF(AX$5="",0,SUMIFS(Potoki!AX:AX,Potoki!$F:$F,$F298,Potoki!$G:$G,IF($G298="","",$G298)))</f>
        <v>800000</v>
      </c>
      <c r="AY298" s="30">
        <f ca="1">IF(AY$5="",0,SUMIFS(Potoki!AY:AY,Potoki!$F:$F,$F298,Potoki!$G:$G,IF($G298="","",$G298)))</f>
        <v>800000</v>
      </c>
      <c r="AZ298" s="30">
        <f ca="1">IF(AZ$5="",0,SUMIFS(Potoki!AZ:AZ,Potoki!$F:$F,$F298,Potoki!$G:$G,IF($G298="","",$G298)))</f>
        <v>800000</v>
      </c>
      <c r="BA298" s="30">
        <f ca="1">IF(BA$5="",0,SUMIFS(Potoki!BA:BA,Potoki!$F:$F,$F298,Potoki!$G:$G,IF($G298="","",$G298)))</f>
        <v>800000</v>
      </c>
      <c r="BB298" s="30">
        <f ca="1">IF(BB$5="",0,SUMIFS(Potoki!BB:BB,Potoki!$F:$F,$F298,Potoki!$G:$G,IF($G298="","",$G298)))</f>
        <v>800000</v>
      </c>
      <c r="BC298" s="30">
        <f ca="1">IF(BC$5="",0,SUMIFS(Potoki!BC:BC,Potoki!$F:$F,$F298,Potoki!$G:$G,IF($G298="","",$G298)))</f>
        <v>800000</v>
      </c>
      <c r="BD298" s="30">
        <f ca="1">IF(BD$5="",0,SUMIFS(Potoki!BD:BD,Potoki!$F:$F,$F298,Potoki!$G:$G,IF($G298="","",$G298)))</f>
        <v>800000</v>
      </c>
      <c r="BE298" s="30">
        <f ca="1">IF(BE$5="",0,SUMIFS(Potoki!BE:BE,Potoki!$F:$F,$F298,Potoki!$G:$G,IF($G298="","",$G298)))</f>
        <v>800000</v>
      </c>
      <c r="BF298" s="30">
        <f ca="1">IF(BF$5="",0,SUMIFS(Potoki!BF:BF,Potoki!$F:$F,$F298,Potoki!$G:$G,IF($G298="","",$G298)))</f>
        <v>800000</v>
      </c>
      <c r="BG298" s="30">
        <f ca="1">IF(BG$5="",0,SUMIFS(Potoki!BG:BG,Potoki!$F:$F,$F298,Potoki!$G:$G,IF($G298="","",$G298)))</f>
        <v>800000</v>
      </c>
      <c r="BH298" s="30">
        <f ca="1">IF(BH$5="",0,SUMIFS(Potoki!BH:BH,Potoki!$F:$F,$F298,Potoki!$G:$G,IF($G298="","",$G298)))</f>
        <v>800000</v>
      </c>
      <c r="BI298" s="30">
        <f ca="1">IF(BI$5="",0,SUMIFS(Potoki!BI:BI,Potoki!$F:$F,$F298,Potoki!$G:$G,IF($G298="","",$G298)))</f>
        <v>800000</v>
      </c>
      <c r="BJ298" s="30">
        <f ca="1">IF(BJ$5="",0,SUMIFS(Potoki!BJ:BJ,Potoki!$F:$F,$F298,Potoki!$G:$G,IF($G298="","",$G298)))</f>
        <v>800000</v>
      </c>
      <c r="BK298" s="30">
        <f ca="1">IF(BK$5="",0,SUMIFS(Potoki!BK:BK,Potoki!$F:$F,$F298,Potoki!$G:$G,IF($G298="","",$G298)))</f>
        <v>800000</v>
      </c>
      <c r="BL298" s="30">
        <f ca="1">IF(BL$5="",0,SUMIFS(Potoki!BL:BL,Potoki!$F:$F,$F298,Potoki!$G:$G,IF($G298="","",$G298)))</f>
        <v>800000</v>
      </c>
      <c r="BM298" s="30">
        <f ca="1">IF(BM$5="",0,SUMIFS(Potoki!BM:BM,Potoki!$F:$F,$F298,Potoki!$G:$G,IF($G298="","",$G298)))</f>
        <v>800000</v>
      </c>
      <c r="BN298" s="30">
        <f ca="1">IF(BN$5="",0,SUMIFS(Potoki!BN:BN,Potoki!$F:$F,$F298,Potoki!$G:$G,IF($G298="","",$G298)))</f>
        <v>800000</v>
      </c>
      <c r="BO298" s="30">
        <f ca="1">IF(BO$5="",0,SUMIFS(Potoki!BO:BO,Potoki!$F:$F,$F298,Potoki!$G:$G,IF($G298="","",$G298)))</f>
        <v>800000</v>
      </c>
      <c r="BP298" s="30">
        <f ca="1">IF(BP$5="",0,SUMIFS(Potoki!BP:BP,Potoki!$F:$F,$F298,Potoki!$G:$G,IF($G298="","",$G298)))</f>
        <v>800000</v>
      </c>
      <c r="BQ298" s="30">
        <f ca="1">IF(BQ$5="",0,SUMIFS(Potoki!BQ:BQ,Potoki!$F:$F,$F298,Potoki!$G:$G,IF($G298="","",$G298)))</f>
        <v>800000</v>
      </c>
      <c r="BR298" s="30">
        <f ca="1">IF(BR$5="",0,SUMIFS(Potoki!BR:BR,Potoki!$F:$F,$F298,Potoki!$G:$G,IF($G298="","",$G298)))</f>
        <v>800000</v>
      </c>
      <c r="BS298" s="30">
        <f ca="1">IF(BS$5="",0,SUMIFS(Potoki!BS:BS,Potoki!$F:$F,$F298,Potoki!$G:$G,IF($G298="","",$G298)))</f>
        <v>800000</v>
      </c>
      <c r="BT298" s="30">
        <f ca="1">IF(BT$5="",0,SUMIFS(Potoki!BT:BT,Potoki!$F:$F,$F298,Potoki!$G:$G,IF($G298="","",$G298)))</f>
        <v>800000</v>
      </c>
      <c r="BU298" s="30">
        <f ca="1">IF(BU$5="",0,SUMIFS(Potoki!BU:BU,Potoki!$F:$F,$F298,Potoki!$G:$G,IF($G298="","",$G298)))</f>
        <v>800000</v>
      </c>
      <c r="BV298" s="30">
        <f>IF(BV$5="",0,SUMIFS(Potoki!BV:BV,Potoki!$F:$F,$F298,Potoki!$G:$G,IF($G298="","",$G298)))</f>
        <v>0</v>
      </c>
      <c r="BW298" s="30">
        <f>IF(BW$5="",0,SUMIFS(Potoki!BW:BW,Potoki!$F:$F,$F298,Potoki!$G:$G,IF($G298="","",$G298)))</f>
        <v>0</v>
      </c>
      <c r="BX298" s="30">
        <f>IF(BX$5="",0,SUMIFS(Potoki!BX:BX,Potoki!$F:$F,$F298,Potoki!$G:$G,IF($G298="","",$G298)))</f>
        <v>0</v>
      </c>
      <c r="BY298" s="30">
        <f>IF(BY$5="",0,SUMIFS(Potoki!BY:BY,Potoki!$F:$F,$F298,Potoki!$G:$G,IF($G298="","",$G298)))</f>
        <v>0</v>
      </c>
      <c r="BZ298" s="30">
        <f>IF(BZ$5="",0,SUMIFS(Potoki!BZ:BZ,Potoki!$F:$F,$F298,Potoki!$G:$G,IF($G298="","",$G298)))</f>
        <v>0</v>
      </c>
      <c r="CA298" s="30">
        <f>IF(CA$5="",0,SUMIFS(Potoki!CA:CA,Potoki!$F:$F,$F298,Potoki!$G:$G,IF($G298="","",$G298)))</f>
        <v>0</v>
      </c>
      <c r="CB298" s="30">
        <f>IF(CB$5="",0,SUMIFS(Potoki!CB:CB,Potoki!$F:$F,$F298,Potoki!$G:$G,IF($G298="","",$G298)))</f>
        <v>0</v>
      </c>
      <c r="CC298" s="30">
        <f>IF(CC$5="",0,SUMIFS(Potoki!CC:CC,Potoki!$F:$F,$F298,Potoki!$G:$G,IF($G298="","",$G298)))</f>
        <v>0</v>
      </c>
      <c r="CD298" s="30">
        <f>IF(CD$5="",0,SUMIFS(Potoki!CD:CD,Potoki!$F:$F,$F298,Potoki!$G:$G,IF($G298="","",$G298)))</f>
        <v>0</v>
      </c>
      <c r="CE298" s="30">
        <f>IF(CE$5="",0,SUMIFS(Potoki!CE:CE,Potoki!$F:$F,$F298,Potoki!$G:$G,IF($G298="","",$G298)))</f>
        <v>0</v>
      </c>
      <c r="CF298" s="30">
        <f>IF(CF$5="",0,SUMIFS(Potoki!CF:CF,Potoki!$F:$F,$F298,Potoki!$G:$G,IF($G298="","",$G298)))</f>
        <v>0</v>
      </c>
      <c r="CG298" s="30">
        <f>IF(CG$5="",0,SUMIFS(Potoki!CG:CG,Potoki!$F:$F,$F298,Potoki!$G:$G,IF($G298="","",$G298)))</f>
        <v>0</v>
      </c>
      <c r="CH298" s="30">
        <f>IF(CH$5="",0,SUMIFS(Potoki!CH:CH,Potoki!$F:$F,$F298,Potoki!$G:$G,IF($G298="","",$G298)))</f>
        <v>0</v>
      </c>
      <c r="CI298" s="30">
        <f>IF(CI$5="",0,SUMIFS(Potoki!CI:CI,Potoki!$F:$F,$F298,Potoki!$G:$G,IF($G298="","",$G298)))</f>
        <v>0</v>
      </c>
      <c r="CJ298" s="30">
        <f>IF(CJ$5="",0,SUMIFS(Potoki!CJ:CJ,Potoki!$F:$F,$F298,Potoki!$G:$G,IF($G298="","",$G298)))</f>
        <v>0</v>
      </c>
      <c r="CK298" s="30">
        <f>IF(CK$5="",0,SUMIFS(Potoki!CK:CK,Potoki!$F:$F,$F298,Potoki!$G:$G,IF($G298="","",$G298)))</f>
        <v>0</v>
      </c>
      <c r="CL298" s="30">
        <f>IF(CL$5="",0,SUMIFS(Potoki!CL:CL,Potoki!$F:$F,$F298,Potoki!$G:$G,IF($G298="","",$G298)))</f>
        <v>0</v>
      </c>
      <c r="CM298" s="30">
        <f>IF(CM$5="",0,SUMIFS(Potoki!CM:CM,Potoki!$F:$F,$F298,Potoki!$G:$G,IF($G298="","",$G298)))</f>
        <v>0</v>
      </c>
      <c r="CN298" s="30">
        <f>IF(CN$5="",0,SUMIFS(Potoki!CN:CN,Potoki!$F:$F,$F298,Potoki!$G:$G,IF($G298="","",$G298)))</f>
        <v>0</v>
      </c>
      <c r="CO298" s="30">
        <f>IF(CO$5="",0,SUMIFS(Potoki!CO:CO,Potoki!$F:$F,$F298,Potoki!$G:$G,IF($G298="","",$G298)))</f>
        <v>0</v>
      </c>
      <c r="CP298" s="30">
        <f>IF(CP$5="",0,SUMIFS(Potoki!CP:CP,Potoki!$F:$F,$F298,Potoki!$G:$G,IF($G298="","",$G298)))</f>
        <v>0</v>
      </c>
      <c r="CQ298" s="30">
        <f>IF(CQ$5="",0,SUMIFS(Potoki!CQ:CQ,Potoki!$F:$F,$F298,Potoki!$G:$G,IF($G298="","",$G298)))</f>
        <v>0</v>
      </c>
      <c r="CR298" s="30">
        <f>IF(CR$5="",0,SUMIFS(Potoki!CR:CR,Potoki!$F:$F,$F298,Potoki!$G:$G,IF($G298="","",$G298)))</f>
        <v>0</v>
      </c>
      <c r="CS298" s="30">
        <f>IF(CS$5="",0,SUMIFS(Potoki!CS:CS,Potoki!$F:$F,$F298,Potoki!$G:$G,IF($G298="","",$G298)))</f>
        <v>0</v>
      </c>
      <c r="CT298" s="30">
        <f>IF(CT$5="",0,SUMIFS(Potoki!CT:CT,Potoki!$F:$F,$F298,Potoki!$G:$G,IF($G298="","",$G298)))</f>
        <v>0</v>
      </c>
    </row>
    <row r="299" spans="1:98" s="27" customFormat="1" ht="12" x14ac:dyDescent="0.25">
      <c r="A299" s="26">
        <f>ROW()</f>
        <v>299</v>
      </c>
      <c r="B299" s="145"/>
      <c r="C299" s="142"/>
      <c r="E299" s="24"/>
      <c r="F299" s="66" t="str">
        <f t="shared" ref="F299:F300" si="780">$F$218</f>
        <v>Переменные расходы</v>
      </c>
      <c r="G299" s="27" t="s">
        <v>123</v>
      </c>
      <c r="H299" s="67"/>
      <c r="I299" s="67"/>
      <c r="J299" s="67"/>
      <c r="K299" s="67"/>
      <c r="L299" s="67"/>
      <c r="M299" s="27" t="str">
        <f>Lists!$R$8</f>
        <v>руб.</v>
      </c>
      <c r="P299" s="30"/>
      <c r="R299" s="44" t="s">
        <v>24</v>
      </c>
      <c r="S299" s="122">
        <v>0.08</v>
      </c>
      <c r="V299" s="85"/>
      <c r="W299" s="29">
        <f ca="1">SUM(INDIRECT(ADDRESS(ROW(),SUMIFS($1:$1,$5:$5,1))):INDIRECT(ADDRESS(ROW(),SUMIFS($1:$1,$5:$5,MAX($5:$5)))))</f>
        <v>70904399.605831981</v>
      </c>
      <c r="Z299" s="30">
        <f ca="1">Z$202*$S299</f>
        <v>0</v>
      </c>
      <c r="AA299" s="30">
        <f t="shared" ref="AA299:CL300" ca="1" si="781">AA$202*$S299</f>
        <v>0</v>
      </c>
      <c r="AB299" s="30">
        <f t="shared" ca="1" si="781"/>
        <v>0</v>
      </c>
      <c r="AC299" s="30">
        <f t="shared" ca="1" si="781"/>
        <v>0</v>
      </c>
      <c r="AD299" s="30">
        <f t="shared" ca="1" si="781"/>
        <v>0</v>
      </c>
      <c r="AE299" s="30">
        <f t="shared" ca="1" si="781"/>
        <v>0</v>
      </c>
      <c r="AF299" s="30">
        <f t="shared" ca="1" si="781"/>
        <v>0</v>
      </c>
      <c r="AG299" s="30">
        <f t="shared" ca="1" si="781"/>
        <v>0</v>
      </c>
      <c r="AH299" s="30">
        <f t="shared" ca="1" si="781"/>
        <v>503.37600000000009</v>
      </c>
      <c r="AI299" s="30">
        <f t="shared" ca="1" si="781"/>
        <v>4362.5920000000006</v>
      </c>
      <c r="AJ299" s="30">
        <f t="shared" ca="1" si="781"/>
        <v>13859.619200000001</v>
      </c>
      <c r="AK299" s="30">
        <f t="shared" ca="1" si="781"/>
        <v>25818.994000000006</v>
      </c>
      <c r="AL299" s="30">
        <f t="shared" ca="1" si="781"/>
        <v>38604.744400000003</v>
      </c>
      <c r="AM299" s="30">
        <f t="shared" ca="1" si="781"/>
        <v>51357.775360000007</v>
      </c>
      <c r="AN299" s="30">
        <f t="shared" ca="1" si="781"/>
        <v>70296.038920000006</v>
      </c>
      <c r="AO299" s="30">
        <f t="shared" ca="1" si="781"/>
        <v>109971.50602000002</v>
      </c>
      <c r="AP299" s="30">
        <f t="shared" ca="1" si="781"/>
        <v>177367.26022</v>
      </c>
      <c r="AQ299" s="30">
        <f t="shared" ca="1" si="781"/>
        <v>275402.58868400002</v>
      </c>
      <c r="AR299" s="30">
        <f t="shared" ca="1" si="781"/>
        <v>401385.01708399999</v>
      </c>
      <c r="AS299" s="30">
        <f t="shared" ca="1" si="781"/>
        <v>546999.99039200007</v>
      </c>
      <c r="AT299" s="30">
        <f t="shared" ca="1" si="781"/>
        <v>705007.72426200006</v>
      </c>
      <c r="AU299" s="30">
        <f t="shared" ca="1" si="781"/>
        <v>870063.18356000003</v>
      </c>
      <c r="AV299" s="30">
        <f t="shared" ca="1" si="781"/>
        <v>1038896.605582</v>
      </c>
      <c r="AW299" s="30">
        <f t="shared" ca="1" si="781"/>
        <v>1209557.408328</v>
      </c>
      <c r="AX299" s="30">
        <f t="shared" ca="1" si="781"/>
        <v>1380934.1375900002</v>
      </c>
      <c r="AY299" s="30">
        <f t="shared" ca="1" si="781"/>
        <v>1552595.2113699999</v>
      </c>
      <c r="AZ299" s="30">
        <f t="shared" ca="1" si="781"/>
        <v>1724358.6382700002</v>
      </c>
      <c r="BA299" s="30">
        <f t="shared" ca="1" si="781"/>
        <v>1896147.6534500001</v>
      </c>
      <c r="BB299" s="30">
        <f t="shared" ca="1" si="781"/>
        <v>2067942.6462200002</v>
      </c>
      <c r="BC299" s="30">
        <f t="shared" ca="1" si="781"/>
        <v>2239738.5828200006</v>
      </c>
      <c r="BD299" s="30">
        <f t="shared" ca="1" si="781"/>
        <v>2411534.5194200003</v>
      </c>
      <c r="BE299" s="30">
        <f t="shared" ca="1" si="781"/>
        <v>2582072.01602</v>
      </c>
      <c r="BF299" s="30">
        <f t="shared" ca="1" si="781"/>
        <v>2742961.4726199997</v>
      </c>
      <c r="BG299" s="30">
        <f t="shared" ca="1" si="781"/>
        <v>2880108.3612200003</v>
      </c>
      <c r="BH299" s="30">
        <f t="shared" ca="1" si="781"/>
        <v>2987356.8128200001</v>
      </c>
      <c r="BI299" s="30">
        <f t="shared" ca="1" si="781"/>
        <v>3062640.8884200002</v>
      </c>
      <c r="BJ299" s="30">
        <f t="shared" ca="1" si="781"/>
        <v>3109188.4866200006</v>
      </c>
      <c r="BK299" s="30">
        <f t="shared" ca="1" si="781"/>
        <v>3135656.625920001</v>
      </c>
      <c r="BL299" s="30">
        <f t="shared" ca="1" si="781"/>
        <v>3149558.71747</v>
      </c>
      <c r="BM299" s="30">
        <f t="shared" ca="1" si="781"/>
        <v>3156340.1360200001</v>
      </c>
      <c r="BN299" s="30">
        <f t="shared" ca="1" si="781"/>
        <v>3159312.8859100002</v>
      </c>
      <c r="BO299" s="30">
        <f t="shared" ca="1" si="781"/>
        <v>3160450.4107999997</v>
      </c>
      <c r="BP299" s="30">
        <f t="shared" ca="1" si="781"/>
        <v>3160869.9956700006</v>
      </c>
      <c r="BQ299" s="30">
        <f t="shared" ca="1" si="781"/>
        <v>3161004.8584900009</v>
      </c>
      <c r="BR299" s="30">
        <f t="shared" ca="1" si="781"/>
        <v>3161037.3681900008</v>
      </c>
      <c r="BS299" s="30">
        <f t="shared" ca="1" si="781"/>
        <v>3161044.2896100008</v>
      </c>
      <c r="BT299" s="30">
        <f t="shared" ca="1" si="781"/>
        <v>3161045.233440001</v>
      </c>
      <c r="BU299" s="30">
        <f t="shared" ca="1" si="781"/>
        <v>3161045.233440001</v>
      </c>
      <c r="BV299" s="30">
        <f t="shared" si="781"/>
        <v>0</v>
      </c>
      <c r="BW299" s="30">
        <f t="shared" si="781"/>
        <v>0</v>
      </c>
      <c r="BX299" s="30">
        <f t="shared" si="781"/>
        <v>0</v>
      </c>
      <c r="BY299" s="30">
        <f t="shared" si="781"/>
        <v>0</v>
      </c>
      <c r="BZ299" s="30">
        <f t="shared" si="781"/>
        <v>0</v>
      </c>
      <c r="CA299" s="30">
        <f t="shared" si="781"/>
        <v>0</v>
      </c>
      <c r="CB299" s="30">
        <f t="shared" si="781"/>
        <v>0</v>
      </c>
      <c r="CC299" s="30">
        <f t="shared" si="781"/>
        <v>0</v>
      </c>
      <c r="CD299" s="30">
        <f t="shared" si="781"/>
        <v>0</v>
      </c>
      <c r="CE299" s="30">
        <f t="shared" si="781"/>
        <v>0</v>
      </c>
      <c r="CF299" s="30">
        <f t="shared" si="781"/>
        <v>0</v>
      </c>
      <c r="CG299" s="30">
        <f t="shared" si="781"/>
        <v>0</v>
      </c>
      <c r="CH299" s="30">
        <f t="shared" si="781"/>
        <v>0</v>
      </c>
      <c r="CI299" s="30">
        <f t="shared" si="781"/>
        <v>0</v>
      </c>
      <c r="CJ299" s="30">
        <f t="shared" si="781"/>
        <v>0</v>
      </c>
      <c r="CK299" s="30">
        <f t="shared" si="781"/>
        <v>0</v>
      </c>
      <c r="CL299" s="30">
        <f t="shared" si="781"/>
        <v>0</v>
      </c>
      <c r="CM299" s="30">
        <f t="shared" ref="CM299:CT300" si="782">CM$202*$S299</f>
        <v>0</v>
      </c>
      <c r="CN299" s="30">
        <f t="shared" si="782"/>
        <v>0</v>
      </c>
      <c r="CO299" s="30">
        <f t="shared" si="782"/>
        <v>0</v>
      </c>
      <c r="CP299" s="30">
        <f t="shared" si="782"/>
        <v>0</v>
      </c>
      <c r="CQ299" s="30">
        <f t="shared" si="782"/>
        <v>0</v>
      </c>
      <c r="CR299" s="30">
        <f t="shared" si="782"/>
        <v>0</v>
      </c>
      <c r="CS299" s="30">
        <f t="shared" si="782"/>
        <v>0</v>
      </c>
      <c r="CT299" s="30">
        <f t="shared" si="782"/>
        <v>0</v>
      </c>
    </row>
    <row r="300" spans="1:98" s="27" customFormat="1" ht="12" x14ac:dyDescent="0.25">
      <c r="A300" s="26">
        <f>ROW()</f>
        <v>300</v>
      </c>
      <c r="B300" s="145"/>
      <c r="C300" s="142"/>
      <c r="E300" s="24"/>
      <c r="F300" s="66" t="str">
        <f t="shared" si="780"/>
        <v>Переменные расходы</v>
      </c>
      <c r="G300" s="27" t="s">
        <v>124</v>
      </c>
      <c r="M300" s="27" t="str">
        <f>Lists!$R$8</f>
        <v>руб.</v>
      </c>
      <c r="P300" s="30"/>
      <c r="R300" s="44" t="s">
        <v>24</v>
      </c>
      <c r="S300" s="122">
        <v>0.02</v>
      </c>
      <c r="V300" s="85"/>
      <c r="W300" s="29">
        <f ca="1">SUM(INDIRECT(ADDRESS(ROW(),SUMIFS($1:$1,$5:$5,1))):INDIRECT(ADDRESS(ROW(),SUMIFS($1:$1,$5:$5,MAX($5:$5)))))</f>
        <v>17726099.901457995</v>
      </c>
      <c r="Z300" s="30">
        <f ca="1">Z$202*$S300</f>
        <v>0</v>
      </c>
      <c r="AA300" s="30">
        <f t="shared" ca="1" si="781"/>
        <v>0</v>
      </c>
      <c r="AB300" s="30">
        <f t="shared" ca="1" si="781"/>
        <v>0</v>
      </c>
      <c r="AC300" s="30">
        <f t="shared" ca="1" si="781"/>
        <v>0</v>
      </c>
      <c r="AD300" s="30">
        <f t="shared" ca="1" si="781"/>
        <v>0</v>
      </c>
      <c r="AE300" s="30">
        <f t="shared" ca="1" si="781"/>
        <v>0</v>
      </c>
      <c r="AF300" s="30">
        <f t="shared" ca="1" si="781"/>
        <v>0</v>
      </c>
      <c r="AG300" s="30">
        <f t="shared" ca="1" si="781"/>
        <v>0</v>
      </c>
      <c r="AH300" s="30">
        <f t="shared" ca="1" si="781"/>
        <v>125.84400000000002</v>
      </c>
      <c r="AI300" s="30">
        <f t="shared" ca="1" si="781"/>
        <v>1090.6480000000001</v>
      </c>
      <c r="AJ300" s="30">
        <f t="shared" ca="1" si="781"/>
        <v>3464.9048000000003</v>
      </c>
      <c r="AK300" s="30">
        <f t="shared" ca="1" si="781"/>
        <v>6454.7485000000015</v>
      </c>
      <c r="AL300" s="30">
        <f t="shared" ca="1" si="781"/>
        <v>9651.1861000000008</v>
      </c>
      <c r="AM300" s="30">
        <f t="shared" ca="1" si="781"/>
        <v>12839.443840000002</v>
      </c>
      <c r="AN300" s="30">
        <f t="shared" ca="1" si="781"/>
        <v>17574.009730000002</v>
      </c>
      <c r="AO300" s="30">
        <f t="shared" ca="1" si="781"/>
        <v>27492.876505000004</v>
      </c>
      <c r="AP300" s="30">
        <f t="shared" ca="1" si="781"/>
        <v>44341.815054999999</v>
      </c>
      <c r="AQ300" s="30">
        <f t="shared" ca="1" si="781"/>
        <v>68850.647171000004</v>
      </c>
      <c r="AR300" s="30">
        <f t="shared" ca="1" si="781"/>
        <v>100346.254271</v>
      </c>
      <c r="AS300" s="30">
        <f t="shared" ca="1" si="781"/>
        <v>136749.99759800002</v>
      </c>
      <c r="AT300" s="30">
        <f t="shared" ca="1" si="781"/>
        <v>176251.93106550002</v>
      </c>
      <c r="AU300" s="30">
        <f t="shared" ca="1" si="781"/>
        <v>217515.79589000001</v>
      </c>
      <c r="AV300" s="30">
        <f t="shared" ca="1" si="781"/>
        <v>259724.1513955</v>
      </c>
      <c r="AW300" s="30">
        <f t="shared" ca="1" si="781"/>
        <v>302389.352082</v>
      </c>
      <c r="AX300" s="30">
        <f t="shared" ca="1" si="781"/>
        <v>345233.53439750004</v>
      </c>
      <c r="AY300" s="30">
        <f t="shared" ca="1" si="781"/>
        <v>388148.80284249998</v>
      </c>
      <c r="AZ300" s="30">
        <f t="shared" ca="1" si="781"/>
        <v>431089.65956750006</v>
      </c>
      <c r="BA300" s="30">
        <f t="shared" ca="1" si="781"/>
        <v>474036.91336250002</v>
      </c>
      <c r="BB300" s="30">
        <f t="shared" ca="1" si="781"/>
        <v>516985.66155500006</v>
      </c>
      <c r="BC300" s="30">
        <f t="shared" ca="1" si="781"/>
        <v>559934.64570500015</v>
      </c>
      <c r="BD300" s="30">
        <f t="shared" ca="1" si="781"/>
        <v>602883.62985500006</v>
      </c>
      <c r="BE300" s="30">
        <f t="shared" ca="1" si="781"/>
        <v>645518.004005</v>
      </c>
      <c r="BF300" s="30">
        <f t="shared" ca="1" si="781"/>
        <v>685740.36815499992</v>
      </c>
      <c r="BG300" s="30">
        <f t="shared" ca="1" si="781"/>
        <v>720027.09030500008</v>
      </c>
      <c r="BH300" s="30">
        <f t="shared" ca="1" si="781"/>
        <v>746839.20320500003</v>
      </c>
      <c r="BI300" s="30">
        <f t="shared" ca="1" si="781"/>
        <v>765660.22210500005</v>
      </c>
      <c r="BJ300" s="30">
        <f t="shared" ca="1" si="781"/>
        <v>777297.12165500014</v>
      </c>
      <c r="BK300" s="30">
        <f t="shared" ca="1" si="781"/>
        <v>783914.15648000024</v>
      </c>
      <c r="BL300" s="30">
        <f t="shared" ca="1" si="781"/>
        <v>787389.67936750001</v>
      </c>
      <c r="BM300" s="30">
        <f t="shared" ca="1" si="781"/>
        <v>789085.03400500002</v>
      </c>
      <c r="BN300" s="30">
        <f t="shared" ca="1" si="781"/>
        <v>789828.22147750005</v>
      </c>
      <c r="BO300" s="30">
        <f t="shared" ca="1" si="781"/>
        <v>790112.60269999993</v>
      </c>
      <c r="BP300" s="30">
        <f t="shared" ca="1" si="781"/>
        <v>790217.49891750014</v>
      </c>
      <c r="BQ300" s="30">
        <f t="shared" ca="1" si="781"/>
        <v>790251.21462250024</v>
      </c>
      <c r="BR300" s="30">
        <f t="shared" ca="1" si="781"/>
        <v>790259.34204750019</v>
      </c>
      <c r="BS300" s="30">
        <f t="shared" ca="1" si="781"/>
        <v>790261.0724025002</v>
      </c>
      <c r="BT300" s="30">
        <f t="shared" ca="1" si="781"/>
        <v>790261.30836000026</v>
      </c>
      <c r="BU300" s="30">
        <f t="shared" ca="1" si="781"/>
        <v>790261.30836000026</v>
      </c>
      <c r="BV300" s="30">
        <f t="shared" si="781"/>
        <v>0</v>
      </c>
      <c r="BW300" s="30">
        <f t="shared" si="781"/>
        <v>0</v>
      </c>
      <c r="BX300" s="30">
        <f t="shared" si="781"/>
        <v>0</v>
      </c>
      <c r="BY300" s="30">
        <f t="shared" si="781"/>
        <v>0</v>
      </c>
      <c r="BZ300" s="30">
        <f t="shared" si="781"/>
        <v>0</v>
      </c>
      <c r="CA300" s="30">
        <f t="shared" si="781"/>
        <v>0</v>
      </c>
      <c r="CB300" s="30">
        <f t="shared" si="781"/>
        <v>0</v>
      </c>
      <c r="CC300" s="30">
        <f t="shared" si="781"/>
        <v>0</v>
      </c>
      <c r="CD300" s="30">
        <f t="shared" si="781"/>
        <v>0</v>
      </c>
      <c r="CE300" s="30">
        <f t="shared" si="781"/>
        <v>0</v>
      </c>
      <c r="CF300" s="30">
        <f t="shared" si="781"/>
        <v>0</v>
      </c>
      <c r="CG300" s="30">
        <f t="shared" si="781"/>
        <v>0</v>
      </c>
      <c r="CH300" s="30">
        <f t="shared" si="781"/>
        <v>0</v>
      </c>
      <c r="CI300" s="30">
        <f t="shared" si="781"/>
        <v>0</v>
      </c>
      <c r="CJ300" s="30">
        <f t="shared" si="781"/>
        <v>0</v>
      </c>
      <c r="CK300" s="30">
        <f t="shared" si="781"/>
        <v>0</v>
      </c>
      <c r="CL300" s="30">
        <f t="shared" si="781"/>
        <v>0</v>
      </c>
      <c r="CM300" s="30">
        <f t="shared" si="782"/>
        <v>0</v>
      </c>
      <c r="CN300" s="30">
        <f t="shared" si="782"/>
        <v>0</v>
      </c>
      <c r="CO300" s="30">
        <f t="shared" si="782"/>
        <v>0</v>
      </c>
      <c r="CP300" s="30">
        <f t="shared" si="782"/>
        <v>0</v>
      </c>
      <c r="CQ300" s="30">
        <f t="shared" si="782"/>
        <v>0</v>
      </c>
      <c r="CR300" s="30">
        <f t="shared" si="782"/>
        <v>0</v>
      </c>
      <c r="CS300" s="30">
        <f t="shared" si="782"/>
        <v>0</v>
      </c>
      <c r="CT300" s="30">
        <f t="shared" si="782"/>
        <v>0</v>
      </c>
    </row>
    <row r="301" spans="1:98" s="2" customFormat="1" ht="12" x14ac:dyDescent="0.25">
      <c r="A301" s="11">
        <f>ROW()</f>
        <v>301</v>
      </c>
      <c r="B301" s="146"/>
      <c r="C301" s="142"/>
      <c r="E301" s="23" t="str">
        <f>Lists!$N$9</f>
        <v>пустая строка</v>
      </c>
      <c r="P301" s="3"/>
      <c r="R301" s="23"/>
      <c r="S301" s="3"/>
      <c r="V301" s="74"/>
      <c r="W301" s="5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</row>
    <row r="302" spans="1:98" s="13" customFormat="1" x14ac:dyDescent="0.3">
      <c r="A302" s="12">
        <f>ROW()</f>
        <v>302</v>
      </c>
      <c r="B302" s="144"/>
      <c r="C302" s="142"/>
      <c r="E302" s="92"/>
      <c r="F302" s="13" t="s">
        <v>125</v>
      </c>
      <c r="M302" s="4" t="str">
        <f>Lists!$R$8</f>
        <v>руб.</v>
      </c>
      <c r="P302" s="10"/>
      <c r="R302" s="92"/>
      <c r="S302" s="10"/>
      <c r="V302" s="80">
        <f ca="1">W302-(W296-W297)</f>
        <v>0</v>
      </c>
      <c r="W302" s="10">
        <f ca="1">SUM(INDIRECT(ADDRESS(ROW(),SUMIFS($1:$1,$5:$5,1))):INDIRECT(ADDRESS(ROW(),SUMIFS($1:$1,$5:$5,MAX($5:$5)))))</f>
        <v>289056307.28760999</v>
      </c>
      <c r="Z302" s="10">
        <f ca="1">Z296-Z297</f>
        <v>-20000</v>
      </c>
      <c r="AA302" s="10">
        <f ca="1">AA296-AA297</f>
        <v>-130000</v>
      </c>
      <c r="AB302" s="10">
        <f ca="1">AB296-AB297</f>
        <v>-394680</v>
      </c>
      <c r="AC302" s="10">
        <f ca="1">AC296-AC297</f>
        <v>-570320</v>
      </c>
      <c r="AD302" s="10">
        <f ca="1">AD296-AD297</f>
        <v>-740656</v>
      </c>
      <c r="AE302" s="10">
        <f ca="1">AE296-AE297</f>
        <v>-863925.8</v>
      </c>
      <c r="AF302" s="10">
        <f ca="1">AF296-AF297</f>
        <v>-893936.2</v>
      </c>
      <c r="AG302" s="10">
        <f ca="1">AG296-AG297</f>
        <v>-948249.16</v>
      </c>
      <c r="AH302" s="10">
        <f ca="1">AH296-AH297</f>
        <v>-1050285.3400000001</v>
      </c>
      <c r="AI302" s="10">
        <f ca="1">AI296-AI297</f>
        <v>-1200984.48</v>
      </c>
      <c r="AJ302" s="10">
        <f ca="1">AJ296-AJ297</f>
        <v>-1369678.7519999999</v>
      </c>
      <c r="AK302" s="10">
        <f ca="1">AK296-AK297</f>
        <v>-1533977.0205000001</v>
      </c>
      <c r="AL302" s="10">
        <f ca="1">AL296-AL297</f>
        <v>-1762185.9795000001</v>
      </c>
      <c r="AM302" s="10">
        <f ca="1">AM296-AM297</f>
        <v>-2097558.1002000002</v>
      </c>
      <c r="AN302" s="10">
        <f ca="1">AN296-AN297</f>
        <v>-2562048.0986500001</v>
      </c>
      <c r="AO302" s="10">
        <f ca="1">AO296-AO297</f>
        <v>-3085202.2260250002</v>
      </c>
      <c r="AP302" s="10">
        <f ca="1">AP296-AP297</f>
        <v>-3465086.7370250002</v>
      </c>
      <c r="AQ302" s="10">
        <f ca="1">AQ296-AQ297</f>
        <v>-3586845.4731050003</v>
      </c>
      <c r="AR302" s="10">
        <f ca="1">AR296-AR297</f>
        <v>-3388687.623804999</v>
      </c>
      <c r="AS302" s="10">
        <f ca="1">AS296-AS297</f>
        <v>-2880679.9684400009</v>
      </c>
      <c r="AT302" s="10">
        <f ca="1">AT296-AT297</f>
        <v>-2150111.6204274986</v>
      </c>
      <c r="AU302" s="10">
        <f ca="1">AU296-AU297</f>
        <v>-1276435.7011750001</v>
      </c>
      <c r="AV302" s="10">
        <f ca="1">AV296-AV297</f>
        <v>-320417.08747749915</v>
      </c>
      <c r="AW302" s="10">
        <f ca="1">AW296-AW297</f>
        <v>680164.94436499989</v>
      </c>
      <c r="AX302" s="10">
        <f ca="1">AX296-AX297</f>
        <v>1702580.8821124989</v>
      </c>
      <c r="AY302" s="10">
        <f ca="1">AY296-AY297</f>
        <v>2745275.1556624998</v>
      </c>
      <c r="AZ302" s="10">
        <f ca="1">AZ296-AZ297</f>
        <v>3830495.7942874986</v>
      </c>
      <c r="BA302" s="10">
        <f ca="1">BA296-BA297</f>
        <v>4967803.8615625016</v>
      </c>
      <c r="BB302" s="10">
        <f ca="1">BB296-BB297</f>
        <v>6163598.810349999</v>
      </c>
      <c r="BC302" s="10">
        <f ca="1">BC296-BC297</f>
        <v>7434493.2992249997</v>
      </c>
      <c r="BD302" s="10">
        <f ca="1">BD296-BD297</f>
        <v>8811931.9859750047</v>
      </c>
      <c r="BE302" s="10">
        <f ca="1">BE296-BE297</f>
        <v>10317461.122725001</v>
      </c>
      <c r="BF302" s="10">
        <f ca="1">BF296-BF297</f>
        <v>11945638.109475</v>
      </c>
      <c r="BG302" s="10">
        <f ca="1">BG296-BG297</f>
        <v>13596014.526224995</v>
      </c>
      <c r="BH302" s="10">
        <f ca="1">BH296-BH297</f>
        <v>15070035.364225008</v>
      </c>
      <c r="BI302" s="10">
        <f ca="1">BI296-BI297</f>
        <v>16261146.349725001</v>
      </c>
      <c r="BJ302" s="10">
        <f ca="1">BJ296-BJ297</f>
        <v>17117029.261975002</v>
      </c>
      <c r="BK302" s="10">
        <f ca="1">BK296-BK297</f>
        <v>17653859.170350004</v>
      </c>
      <c r="BL302" s="10">
        <f ca="1">BL296-BL297</f>
        <v>17962797.822162509</v>
      </c>
      <c r="BM302" s="10">
        <f ca="1">BM296-BM297</f>
        <v>18126560.123349994</v>
      </c>
      <c r="BN302" s="10">
        <f ca="1">BN296-BN297</f>
        <v>18207106.267862499</v>
      </c>
      <c r="BO302" s="10">
        <f ca="1">BO296-BO297</f>
        <v>18242714.975375004</v>
      </c>
      <c r="BP302" s="10">
        <f ca="1">BP296-BP297</f>
        <v>18256394.240412496</v>
      </c>
      <c r="BQ302" s="10">
        <f ca="1">BQ296-BQ297</f>
        <v>18261470.472762503</v>
      </c>
      <c r="BR302" s="10">
        <f ca="1">BR296-BR297</f>
        <v>18263115.62088751</v>
      </c>
      <c r="BS302" s="10">
        <f ca="1">BS296-BS297</f>
        <v>18263513.340362504</v>
      </c>
      <c r="BT302" s="10">
        <f ca="1">BT296-BT297</f>
        <v>18263598.678325005</v>
      </c>
      <c r="BU302" s="10">
        <f ca="1">BU296-BU297</f>
        <v>23203458.476200007</v>
      </c>
      <c r="BV302" s="10">
        <f>BV296-BV297</f>
        <v>0</v>
      </c>
      <c r="BW302" s="10">
        <f>BW296-BW297</f>
        <v>0</v>
      </c>
      <c r="BX302" s="10">
        <f>BX296-BX297</f>
        <v>0</v>
      </c>
      <c r="BY302" s="10">
        <f>BY296-BY297</f>
        <v>0</v>
      </c>
      <c r="BZ302" s="10">
        <f>BZ296-BZ297</f>
        <v>0</v>
      </c>
      <c r="CA302" s="10">
        <f>CA296-CA297</f>
        <v>0</v>
      </c>
      <c r="CB302" s="10">
        <f>CB296-CB297</f>
        <v>0</v>
      </c>
      <c r="CC302" s="10">
        <f>CC296-CC297</f>
        <v>0</v>
      </c>
      <c r="CD302" s="10">
        <f>CD296-CD297</f>
        <v>0</v>
      </c>
      <c r="CE302" s="10">
        <f>CE296-CE297</f>
        <v>0</v>
      </c>
      <c r="CF302" s="10">
        <f>CF296-CF297</f>
        <v>0</v>
      </c>
      <c r="CG302" s="10">
        <f>CG296-CG297</f>
        <v>0</v>
      </c>
      <c r="CH302" s="10">
        <f>CH296-CH297</f>
        <v>0</v>
      </c>
      <c r="CI302" s="10">
        <f>CI296-CI297</f>
        <v>0</v>
      </c>
      <c r="CJ302" s="10">
        <f>CJ296-CJ297</f>
        <v>0</v>
      </c>
      <c r="CK302" s="10">
        <f>CK296-CK297</f>
        <v>0</v>
      </c>
      <c r="CL302" s="10">
        <f>CL296-CL297</f>
        <v>0</v>
      </c>
      <c r="CM302" s="10">
        <f>CM296-CM297</f>
        <v>0</v>
      </c>
      <c r="CN302" s="10">
        <f>CN296-CN297</f>
        <v>0</v>
      </c>
      <c r="CO302" s="10">
        <f>CO296-CO297</f>
        <v>0</v>
      </c>
      <c r="CP302" s="10">
        <f>CP296-CP297</f>
        <v>0</v>
      </c>
      <c r="CQ302" s="10">
        <f>CQ296-CQ297</f>
        <v>0</v>
      </c>
      <c r="CR302" s="10">
        <f>CR296-CR297</f>
        <v>0</v>
      </c>
      <c r="CS302" s="10">
        <f>CS296-CS297</f>
        <v>0</v>
      </c>
      <c r="CT302" s="10">
        <f>CT296-CT297</f>
        <v>0</v>
      </c>
    </row>
    <row r="303" spans="1:98" s="107" customFormat="1" ht="12" x14ac:dyDescent="0.25">
      <c r="A303" s="105">
        <f>ROW()</f>
        <v>303</v>
      </c>
      <c r="B303" s="147"/>
      <c r="C303" s="143"/>
      <c r="E303" s="108"/>
      <c r="F303" s="107" t="s">
        <v>126</v>
      </c>
      <c r="M303" s="107" t="s">
        <v>74</v>
      </c>
      <c r="P303" s="109"/>
      <c r="R303" s="108"/>
      <c r="S303" s="109"/>
      <c r="V303" s="110"/>
      <c r="W303" s="111">
        <f ca="1">IF(W$202=0,0,W302/W$202)</f>
        <v>0.32613638521109156</v>
      </c>
      <c r="X303" s="112"/>
      <c r="Y303" s="112"/>
      <c r="Z303" s="111">
        <f ca="1">IF(Z$202=0,0,Z302/Z$202)</f>
        <v>0</v>
      </c>
      <c r="AA303" s="111">
        <f t="shared" ref="AA303:CL303" ca="1" si="783">IF(AA$202=0,0,AA302/AA$202)</f>
        <v>0</v>
      </c>
      <c r="AB303" s="111">
        <f t="shared" ca="1" si="783"/>
        <v>0</v>
      </c>
      <c r="AC303" s="111">
        <f t="shared" ca="1" si="783"/>
        <v>0</v>
      </c>
      <c r="AD303" s="111">
        <f t="shared" ca="1" si="783"/>
        <v>0</v>
      </c>
      <c r="AE303" s="111">
        <f t="shared" ca="1" si="783"/>
        <v>0</v>
      </c>
      <c r="AF303" s="111">
        <f t="shared" ca="1" si="783"/>
        <v>0</v>
      </c>
      <c r="AG303" s="111">
        <f t="shared" ca="1" si="783"/>
        <v>0</v>
      </c>
      <c r="AH303" s="111">
        <f t="shared" ca="1" si="783"/>
        <v>-166.91861987857982</v>
      </c>
      <c r="AI303" s="111">
        <f t="shared" ca="1" si="783"/>
        <v>-22.023319714518337</v>
      </c>
      <c r="AJ303" s="111">
        <f t="shared" ca="1" si="783"/>
        <v>-7.9060108779900657</v>
      </c>
      <c r="AK303" s="111">
        <f t="shared" ca="1" si="783"/>
        <v>-4.7530187132775197</v>
      </c>
      <c r="AL303" s="111">
        <f t="shared" ca="1" si="783"/>
        <v>-3.6517500776407159</v>
      </c>
      <c r="AM303" s="111">
        <f t="shared" ca="1" si="783"/>
        <v>-3.2673659799270558</v>
      </c>
      <c r="AN303" s="111">
        <f t="shared" ca="1" si="783"/>
        <v>-2.9157240015366717</v>
      </c>
      <c r="AO303" s="111">
        <f t="shared" ca="1" si="783"/>
        <v>-2.2443648087997694</v>
      </c>
      <c r="AP303" s="111">
        <f t="shared" ca="1" si="783"/>
        <v>-1.5628980152152232</v>
      </c>
      <c r="AQ303" s="111">
        <f t="shared" ca="1" si="783"/>
        <v>-1.0419206268886854</v>
      </c>
      <c r="AR303" s="111">
        <f t="shared" ca="1" si="783"/>
        <v>-0.67539892712952576</v>
      </c>
      <c r="AS303" s="111">
        <f t="shared" ca="1" si="783"/>
        <v>-0.42130603569124025</v>
      </c>
      <c r="AT303" s="111">
        <f t="shared" ca="1" si="783"/>
        <v>-0.24398162419320771</v>
      </c>
      <c r="AU303" s="111">
        <f t="shared" ca="1" si="783"/>
        <v>-0.11736487421083724</v>
      </c>
      <c r="AV303" s="111">
        <f t="shared" ca="1" si="783"/>
        <v>-2.4673645924408301E-2</v>
      </c>
      <c r="AW303" s="111">
        <f t="shared" ca="1" si="783"/>
        <v>4.4986038012380616E-2</v>
      </c>
      <c r="AX303" s="111">
        <f t="shared" ca="1" si="783"/>
        <v>9.8633574810965879E-2</v>
      </c>
      <c r="AY303" s="111">
        <f t="shared" ca="1" si="783"/>
        <v>0.14145477896921177</v>
      </c>
      <c r="AZ303" s="111">
        <f t="shared" ca="1" si="783"/>
        <v>0.17771225587412723</v>
      </c>
      <c r="BA303" s="111">
        <f t="shared" ca="1" si="783"/>
        <v>0.2095956547486664</v>
      </c>
      <c r="BB303" s="111">
        <f t="shared" ca="1" si="783"/>
        <v>0.23844370429195272</v>
      </c>
      <c r="BC303" s="111">
        <f t="shared" ca="1" si="783"/>
        <v>0.26554860844034434</v>
      </c>
      <c r="BD303" s="111">
        <f t="shared" ca="1" si="783"/>
        <v>0.29232613226185522</v>
      </c>
      <c r="BE303" s="111">
        <f t="shared" ca="1" si="783"/>
        <v>0.31966455029022195</v>
      </c>
      <c r="BF303" s="111">
        <f t="shared" ca="1" si="783"/>
        <v>0.34840119276089904</v>
      </c>
      <c r="BG303" s="111">
        <f t="shared" ca="1" si="783"/>
        <v>0.37765286082405003</v>
      </c>
      <c r="BH303" s="111">
        <f t="shared" ca="1" si="783"/>
        <v>0.40356840668120181</v>
      </c>
      <c r="BI303" s="111">
        <f t="shared" ca="1" si="783"/>
        <v>0.42476142498349623</v>
      </c>
      <c r="BJ303" s="111">
        <f t="shared" ca="1" si="783"/>
        <v>0.44042435730444707</v>
      </c>
      <c r="BK303" s="111">
        <f t="shared" ca="1" si="783"/>
        <v>0.45040286680421499</v>
      </c>
      <c r="BL303" s="111">
        <f t="shared" ca="1" si="783"/>
        <v>0.45626195752506676</v>
      </c>
      <c r="BM303" s="111">
        <f t="shared" ca="1" si="783"/>
        <v>0.45943236386954811</v>
      </c>
      <c r="BN303" s="111">
        <f t="shared" ca="1" si="783"/>
        <v>0.4610396481858598</v>
      </c>
      <c r="BO303" s="111">
        <f t="shared" ca="1" si="783"/>
        <v>0.46177506631422843</v>
      </c>
      <c r="BP303" s="111">
        <f t="shared" ca="1" si="783"/>
        <v>0.46205998387586938</v>
      </c>
      <c r="BQ303" s="111">
        <f t="shared" ca="1" si="783"/>
        <v>0.46216874165732053</v>
      </c>
      <c r="BR303" s="111">
        <f t="shared" ca="1" si="783"/>
        <v>0.46220562413268551</v>
      </c>
      <c r="BS303" s="111">
        <f t="shared" ca="1" si="783"/>
        <v>0.46221467760872897</v>
      </c>
      <c r="BT303" s="111">
        <f t="shared" ca="1" si="783"/>
        <v>0.46221669934029208</v>
      </c>
      <c r="BU303" s="111">
        <f t="shared" ca="1" si="783"/>
        <v>0.58723508871649754</v>
      </c>
      <c r="BV303" s="111">
        <f t="shared" si="783"/>
        <v>0</v>
      </c>
      <c r="BW303" s="111">
        <f t="shared" si="783"/>
        <v>0</v>
      </c>
      <c r="BX303" s="111">
        <f t="shared" si="783"/>
        <v>0</v>
      </c>
      <c r="BY303" s="111">
        <f t="shared" si="783"/>
        <v>0</v>
      </c>
      <c r="BZ303" s="111">
        <f t="shared" si="783"/>
        <v>0</v>
      </c>
      <c r="CA303" s="111">
        <f t="shared" si="783"/>
        <v>0</v>
      </c>
      <c r="CB303" s="111">
        <f t="shared" si="783"/>
        <v>0</v>
      </c>
      <c r="CC303" s="111">
        <f t="shared" si="783"/>
        <v>0</v>
      </c>
      <c r="CD303" s="111">
        <f t="shared" si="783"/>
        <v>0</v>
      </c>
      <c r="CE303" s="111">
        <f t="shared" si="783"/>
        <v>0</v>
      </c>
      <c r="CF303" s="111">
        <f t="shared" si="783"/>
        <v>0</v>
      </c>
      <c r="CG303" s="111">
        <f t="shared" si="783"/>
        <v>0</v>
      </c>
      <c r="CH303" s="111">
        <f t="shared" si="783"/>
        <v>0</v>
      </c>
      <c r="CI303" s="111">
        <f t="shared" si="783"/>
        <v>0</v>
      </c>
      <c r="CJ303" s="111">
        <f t="shared" si="783"/>
        <v>0</v>
      </c>
      <c r="CK303" s="111">
        <f t="shared" si="783"/>
        <v>0</v>
      </c>
      <c r="CL303" s="111">
        <f t="shared" si="783"/>
        <v>0</v>
      </c>
      <c r="CM303" s="111">
        <f t="shared" ref="CM303:CT303" si="784">IF(CM$202=0,0,CM302/CM$202)</f>
        <v>0</v>
      </c>
      <c r="CN303" s="111">
        <f t="shared" si="784"/>
        <v>0</v>
      </c>
      <c r="CO303" s="111">
        <f t="shared" si="784"/>
        <v>0</v>
      </c>
      <c r="CP303" s="111">
        <f t="shared" si="784"/>
        <v>0</v>
      </c>
      <c r="CQ303" s="111">
        <f t="shared" si="784"/>
        <v>0</v>
      </c>
      <c r="CR303" s="111">
        <f t="shared" si="784"/>
        <v>0</v>
      </c>
      <c r="CS303" s="111">
        <f t="shared" si="784"/>
        <v>0</v>
      </c>
      <c r="CT303" s="111">
        <f t="shared" si="784"/>
        <v>0</v>
      </c>
    </row>
    <row r="304" spans="1:98" s="13" customFormat="1" x14ac:dyDescent="0.3">
      <c r="A304" s="12">
        <f>ROW()</f>
        <v>304</v>
      </c>
      <c r="B304" s="144"/>
      <c r="C304" s="142"/>
      <c r="E304" s="92"/>
      <c r="F304" s="13" t="s">
        <v>127</v>
      </c>
      <c r="M304" s="4" t="str">
        <f>Lists!$R$8</f>
        <v>руб.</v>
      </c>
      <c r="P304" s="10"/>
      <c r="R304" s="92"/>
      <c r="S304" s="10"/>
      <c r="V304" s="80">
        <f ca="1">W304-SUM(W305:W310)</f>
        <v>0</v>
      </c>
      <c r="W304" s="10">
        <f ca="1">SUM(INDIRECT(ADDRESS(ROW(),SUMIFS($1:$1,$5:$5,1))):INDIRECT(ADDRESS(ROW(),SUMIFS($1:$1,$5:$5,MAX($5:$5)))))</f>
        <v>160800000</v>
      </c>
      <c r="Z304" s="10">
        <f t="shared" ref="Z304:BE304" si="785">IF(Z$5="",0,SUM(Z305:Z310))</f>
        <v>3350000</v>
      </c>
      <c r="AA304" s="10">
        <f t="shared" si="785"/>
        <v>3350000</v>
      </c>
      <c r="AB304" s="10">
        <f t="shared" si="785"/>
        <v>3350000</v>
      </c>
      <c r="AC304" s="10">
        <f t="shared" si="785"/>
        <v>3350000</v>
      </c>
      <c r="AD304" s="10">
        <f t="shared" si="785"/>
        <v>3350000</v>
      </c>
      <c r="AE304" s="10">
        <f t="shared" si="785"/>
        <v>3350000</v>
      </c>
      <c r="AF304" s="10">
        <f t="shared" si="785"/>
        <v>3350000</v>
      </c>
      <c r="AG304" s="10">
        <f t="shared" si="785"/>
        <v>3350000</v>
      </c>
      <c r="AH304" s="10">
        <f t="shared" si="785"/>
        <v>3350000</v>
      </c>
      <c r="AI304" s="10">
        <f t="shared" si="785"/>
        <v>3350000</v>
      </c>
      <c r="AJ304" s="10">
        <f t="shared" si="785"/>
        <v>3350000</v>
      </c>
      <c r="AK304" s="10">
        <f t="shared" si="785"/>
        <v>3350000</v>
      </c>
      <c r="AL304" s="10">
        <f t="shared" si="785"/>
        <v>3350000</v>
      </c>
      <c r="AM304" s="10">
        <f t="shared" si="785"/>
        <v>3350000</v>
      </c>
      <c r="AN304" s="10">
        <f t="shared" si="785"/>
        <v>3350000</v>
      </c>
      <c r="AO304" s="10">
        <f t="shared" si="785"/>
        <v>3350000</v>
      </c>
      <c r="AP304" s="10">
        <f t="shared" si="785"/>
        <v>3350000</v>
      </c>
      <c r="AQ304" s="10">
        <f t="shared" si="785"/>
        <v>3350000</v>
      </c>
      <c r="AR304" s="10">
        <f t="shared" si="785"/>
        <v>3350000</v>
      </c>
      <c r="AS304" s="10">
        <f t="shared" si="785"/>
        <v>3350000</v>
      </c>
      <c r="AT304" s="10">
        <f t="shared" si="785"/>
        <v>3350000</v>
      </c>
      <c r="AU304" s="10">
        <f t="shared" si="785"/>
        <v>3350000</v>
      </c>
      <c r="AV304" s="10">
        <f t="shared" si="785"/>
        <v>3350000</v>
      </c>
      <c r="AW304" s="10">
        <f t="shared" si="785"/>
        <v>3350000</v>
      </c>
      <c r="AX304" s="10">
        <f t="shared" si="785"/>
        <v>3350000</v>
      </c>
      <c r="AY304" s="10">
        <f t="shared" si="785"/>
        <v>3350000</v>
      </c>
      <c r="AZ304" s="10">
        <f t="shared" si="785"/>
        <v>3350000</v>
      </c>
      <c r="BA304" s="10">
        <f t="shared" si="785"/>
        <v>3350000</v>
      </c>
      <c r="BB304" s="10">
        <f t="shared" si="785"/>
        <v>3350000</v>
      </c>
      <c r="BC304" s="10">
        <f t="shared" si="785"/>
        <v>3350000</v>
      </c>
      <c r="BD304" s="10">
        <f t="shared" si="785"/>
        <v>3350000</v>
      </c>
      <c r="BE304" s="10">
        <f t="shared" si="785"/>
        <v>3350000</v>
      </c>
      <c r="BF304" s="10">
        <f t="shared" ref="BF304:CT304" si="786">IF(BF$5="",0,SUM(BF305:BF310))</f>
        <v>3350000</v>
      </c>
      <c r="BG304" s="10">
        <f t="shared" si="786"/>
        <v>3350000</v>
      </c>
      <c r="BH304" s="10">
        <f t="shared" si="786"/>
        <v>3350000</v>
      </c>
      <c r="BI304" s="10">
        <f t="shared" si="786"/>
        <v>3350000</v>
      </c>
      <c r="BJ304" s="10">
        <f t="shared" si="786"/>
        <v>3350000</v>
      </c>
      <c r="BK304" s="10">
        <f t="shared" si="786"/>
        <v>3350000</v>
      </c>
      <c r="BL304" s="10">
        <f t="shared" si="786"/>
        <v>3350000</v>
      </c>
      <c r="BM304" s="10">
        <f t="shared" si="786"/>
        <v>3350000</v>
      </c>
      <c r="BN304" s="10">
        <f t="shared" si="786"/>
        <v>3350000</v>
      </c>
      <c r="BO304" s="10">
        <f t="shared" si="786"/>
        <v>3350000</v>
      </c>
      <c r="BP304" s="10">
        <f t="shared" si="786"/>
        <v>3350000</v>
      </c>
      <c r="BQ304" s="10">
        <f t="shared" si="786"/>
        <v>3350000</v>
      </c>
      <c r="BR304" s="10">
        <f t="shared" si="786"/>
        <v>3350000</v>
      </c>
      <c r="BS304" s="10">
        <f t="shared" si="786"/>
        <v>3350000</v>
      </c>
      <c r="BT304" s="10">
        <f t="shared" si="786"/>
        <v>3350000</v>
      </c>
      <c r="BU304" s="10">
        <f t="shared" si="786"/>
        <v>3350000</v>
      </c>
      <c r="BV304" s="10">
        <f t="shared" si="786"/>
        <v>0</v>
      </c>
      <c r="BW304" s="10">
        <f t="shared" si="786"/>
        <v>0</v>
      </c>
      <c r="BX304" s="10">
        <f t="shared" si="786"/>
        <v>0</v>
      </c>
      <c r="BY304" s="10">
        <f t="shared" si="786"/>
        <v>0</v>
      </c>
      <c r="BZ304" s="10">
        <f t="shared" si="786"/>
        <v>0</v>
      </c>
      <c r="CA304" s="10">
        <f t="shared" si="786"/>
        <v>0</v>
      </c>
      <c r="CB304" s="10">
        <f t="shared" si="786"/>
        <v>0</v>
      </c>
      <c r="CC304" s="10">
        <f t="shared" si="786"/>
        <v>0</v>
      </c>
      <c r="CD304" s="10">
        <f t="shared" si="786"/>
        <v>0</v>
      </c>
      <c r="CE304" s="10">
        <f t="shared" si="786"/>
        <v>0</v>
      </c>
      <c r="CF304" s="10">
        <f t="shared" si="786"/>
        <v>0</v>
      </c>
      <c r="CG304" s="10">
        <f t="shared" si="786"/>
        <v>0</v>
      </c>
      <c r="CH304" s="10">
        <f t="shared" si="786"/>
        <v>0</v>
      </c>
      <c r="CI304" s="10">
        <f t="shared" si="786"/>
        <v>0</v>
      </c>
      <c r="CJ304" s="10">
        <f t="shared" si="786"/>
        <v>0</v>
      </c>
      <c r="CK304" s="10">
        <f t="shared" si="786"/>
        <v>0</v>
      </c>
      <c r="CL304" s="10">
        <f t="shared" si="786"/>
        <v>0</v>
      </c>
      <c r="CM304" s="10">
        <f t="shared" si="786"/>
        <v>0</v>
      </c>
      <c r="CN304" s="10">
        <f t="shared" si="786"/>
        <v>0</v>
      </c>
      <c r="CO304" s="10">
        <f t="shared" si="786"/>
        <v>0</v>
      </c>
      <c r="CP304" s="10">
        <f t="shared" si="786"/>
        <v>0</v>
      </c>
      <c r="CQ304" s="10">
        <f t="shared" si="786"/>
        <v>0</v>
      </c>
      <c r="CR304" s="10">
        <f t="shared" si="786"/>
        <v>0</v>
      </c>
      <c r="CS304" s="10">
        <f t="shared" si="786"/>
        <v>0</v>
      </c>
      <c r="CT304" s="10">
        <f t="shared" si="786"/>
        <v>0</v>
      </c>
    </row>
    <row r="305" spans="1:99" s="27" customFormat="1" ht="12" x14ac:dyDescent="0.25">
      <c r="A305" s="26">
        <f>ROW()</f>
        <v>305</v>
      </c>
      <c r="B305" s="145"/>
      <c r="C305" s="142"/>
      <c r="E305" s="24"/>
      <c r="F305" s="66" t="str">
        <f>$F$225</f>
        <v>Постоянные расходы</v>
      </c>
      <c r="G305" s="27" t="s">
        <v>128</v>
      </c>
      <c r="M305" s="27" t="str">
        <f>Lists!$R$8</f>
        <v>руб.</v>
      </c>
      <c r="P305" s="30"/>
      <c r="R305" s="44" t="s">
        <v>24</v>
      </c>
      <c r="S305" s="123">
        <v>2000000</v>
      </c>
      <c r="V305" s="85"/>
      <c r="W305" s="29">
        <f ca="1">SUM(INDIRECT(ADDRESS(ROW(),SUMIFS($1:$1,$5:$5,1))):INDIRECT(ADDRESS(ROW(),SUMIFS($1:$1,$5:$5,MAX($5:$5)))))</f>
        <v>96000000</v>
      </c>
      <c r="Z305" s="30">
        <f>IF(Z$5="",0,$S305)</f>
        <v>2000000</v>
      </c>
      <c r="AA305" s="30">
        <f t="shared" ref="AA305:CL305" si="787">IF(AA$5="",0,$S305)</f>
        <v>2000000</v>
      </c>
      <c r="AB305" s="30">
        <f t="shared" si="787"/>
        <v>2000000</v>
      </c>
      <c r="AC305" s="30">
        <f t="shared" si="787"/>
        <v>2000000</v>
      </c>
      <c r="AD305" s="30">
        <f t="shared" si="787"/>
        <v>2000000</v>
      </c>
      <c r="AE305" s="30">
        <f t="shared" si="787"/>
        <v>2000000</v>
      </c>
      <c r="AF305" s="30">
        <f t="shared" si="787"/>
        <v>2000000</v>
      </c>
      <c r="AG305" s="30">
        <f t="shared" si="787"/>
        <v>2000000</v>
      </c>
      <c r="AH305" s="30">
        <f t="shared" si="787"/>
        <v>2000000</v>
      </c>
      <c r="AI305" s="30">
        <f t="shared" si="787"/>
        <v>2000000</v>
      </c>
      <c r="AJ305" s="30">
        <f t="shared" si="787"/>
        <v>2000000</v>
      </c>
      <c r="AK305" s="30">
        <f t="shared" si="787"/>
        <v>2000000</v>
      </c>
      <c r="AL305" s="30">
        <f t="shared" si="787"/>
        <v>2000000</v>
      </c>
      <c r="AM305" s="30">
        <f t="shared" si="787"/>
        <v>2000000</v>
      </c>
      <c r="AN305" s="30">
        <f t="shared" si="787"/>
        <v>2000000</v>
      </c>
      <c r="AO305" s="30">
        <f t="shared" si="787"/>
        <v>2000000</v>
      </c>
      <c r="AP305" s="30">
        <f t="shared" si="787"/>
        <v>2000000</v>
      </c>
      <c r="AQ305" s="30">
        <f t="shared" si="787"/>
        <v>2000000</v>
      </c>
      <c r="AR305" s="30">
        <f t="shared" si="787"/>
        <v>2000000</v>
      </c>
      <c r="AS305" s="30">
        <f t="shared" si="787"/>
        <v>2000000</v>
      </c>
      <c r="AT305" s="30">
        <f t="shared" si="787"/>
        <v>2000000</v>
      </c>
      <c r="AU305" s="30">
        <f t="shared" si="787"/>
        <v>2000000</v>
      </c>
      <c r="AV305" s="30">
        <f t="shared" si="787"/>
        <v>2000000</v>
      </c>
      <c r="AW305" s="30">
        <f t="shared" si="787"/>
        <v>2000000</v>
      </c>
      <c r="AX305" s="30">
        <f t="shared" si="787"/>
        <v>2000000</v>
      </c>
      <c r="AY305" s="30">
        <f t="shared" si="787"/>
        <v>2000000</v>
      </c>
      <c r="AZ305" s="30">
        <f t="shared" si="787"/>
        <v>2000000</v>
      </c>
      <c r="BA305" s="30">
        <f t="shared" si="787"/>
        <v>2000000</v>
      </c>
      <c r="BB305" s="30">
        <f t="shared" si="787"/>
        <v>2000000</v>
      </c>
      <c r="BC305" s="30">
        <f t="shared" si="787"/>
        <v>2000000</v>
      </c>
      <c r="BD305" s="30">
        <f t="shared" si="787"/>
        <v>2000000</v>
      </c>
      <c r="BE305" s="30">
        <f t="shared" si="787"/>
        <v>2000000</v>
      </c>
      <c r="BF305" s="30">
        <f t="shared" si="787"/>
        <v>2000000</v>
      </c>
      <c r="BG305" s="30">
        <f t="shared" si="787"/>
        <v>2000000</v>
      </c>
      <c r="BH305" s="30">
        <f t="shared" si="787"/>
        <v>2000000</v>
      </c>
      <c r="BI305" s="30">
        <f t="shared" si="787"/>
        <v>2000000</v>
      </c>
      <c r="BJ305" s="30">
        <f t="shared" si="787"/>
        <v>2000000</v>
      </c>
      <c r="BK305" s="30">
        <f t="shared" si="787"/>
        <v>2000000</v>
      </c>
      <c r="BL305" s="30">
        <f t="shared" si="787"/>
        <v>2000000</v>
      </c>
      <c r="BM305" s="30">
        <f t="shared" si="787"/>
        <v>2000000</v>
      </c>
      <c r="BN305" s="30">
        <f t="shared" si="787"/>
        <v>2000000</v>
      </c>
      <c r="BO305" s="30">
        <f t="shared" si="787"/>
        <v>2000000</v>
      </c>
      <c r="BP305" s="30">
        <f t="shared" si="787"/>
        <v>2000000</v>
      </c>
      <c r="BQ305" s="30">
        <f t="shared" si="787"/>
        <v>2000000</v>
      </c>
      <c r="BR305" s="30">
        <f t="shared" si="787"/>
        <v>2000000</v>
      </c>
      <c r="BS305" s="30">
        <f t="shared" si="787"/>
        <v>2000000</v>
      </c>
      <c r="BT305" s="30">
        <f t="shared" si="787"/>
        <v>2000000</v>
      </c>
      <c r="BU305" s="30">
        <f t="shared" si="787"/>
        <v>2000000</v>
      </c>
      <c r="BV305" s="30">
        <f t="shared" si="787"/>
        <v>0</v>
      </c>
      <c r="BW305" s="30">
        <f t="shared" si="787"/>
        <v>0</v>
      </c>
      <c r="BX305" s="30">
        <f t="shared" si="787"/>
        <v>0</v>
      </c>
      <c r="BY305" s="30">
        <f t="shared" si="787"/>
        <v>0</v>
      </c>
      <c r="BZ305" s="30">
        <f t="shared" si="787"/>
        <v>0</v>
      </c>
      <c r="CA305" s="30">
        <f t="shared" si="787"/>
        <v>0</v>
      </c>
      <c r="CB305" s="30">
        <f t="shared" si="787"/>
        <v>0</v>
      </c>
      <c r="CC305" s="30">
        <f t="shared" si="787"/>
        <v>0</v>
      </c>
      <c r="CD305" s="30">
        <f t="shared" si="787"/>
        <v>0</v>
      </c>
      <c r="CE305" s="30">
        <f t="shared" si="787"/>
        <v>0</v>
      </c>
      <c r="CF305" s="30">
        <f t="shared" si="787"/>
        <v>0</v>
      </c>
      <c r="CG305" s="30">
        <f t="shared" si="787"/>
        <v>0</v>
      </c>
      <c r="CH305" s="30">
        <f t="shared" si="787"/>
        <v>0</v>
      </c>
      <c r="CI305" s="30">
        <f t="shared" si="787"/>
        <v>0</v>
      </c>
      <c r="CJ305" s="30">
        <f t="shared" si="787"/>
        <v>0</v>
      </c>
      <c r="CK305" s="30">
        <f t="shared" si="787"/>
        <v>0</v>
      </c>
      <c r="CL305" s="30">
        <f t="shared" si="787"/>
        <v>0</v>
      </c>
      <c r="CM305" s="30">
        <f t="shared" ref="CM305:CT305" si="788">IF(CM$5="",0,$S305)</f>
        <v>0</v>
      </c>
      <c r="CN305" s="30">
        <f t="shared" si="788"/>
        <v>0</v>
      </c>
      <c r="CO305" s="30">
        <f t="shared" si="788"/>
        <v>0</v>
      </c>
      <c r="CP305" s="30">
        <f t="shared" si="788"/>
        <v>0</v>
      </c>
      <c r="CQ305" s="30">
        <f t="shared" si="788"/>
        <v>0</v>
      </c>
      <c r="CR305" s="30">
        <f t="shared" si="788"/>
        <v>0</v>
      </c>
      <c r="CS305" s="30">
        <f t="shared" si="788"/>
        <v>0</v>
      </c>
      <c r="CT305" s="30">
        <f t="shared" si="788"/>
        <v>0</v>
      </c>
    </row>
    <row r="306" spans="1:99" s="27" customFormat="1" ht="12" x14ac:dyDescent="0.25">
      <c r="A306" s="26">
        <f>ROW()</f>
        <v>306</v>
      </c>
      <c r="B306" s="145"/>
      <c r="C306" s="142"/>
      <c r="E306" s="24"/>
      <c r="F306" s="66" t="str">
        <f t="shared" ref="F306:F309" si="789">$F$225</f>
        <v>Постоянные расходы</v>
      </c>
      <c r="G306" s="27" t="s">
        <v>46</v>
      </c>
      <c r="H306" s="67"/>
      <c r="I306" s="67"/>
      <c r="J306" s="67"/>
      <c r="K306" s="67"/>
      <c r="L306" s="67"/>
      <c r="M306" s="27" t="str">
        <f>Lists!$R$8</f>
        <v>руб.</v>
      </c>
      <c r="P306" s="30"/>
      <c r="Q306" s="124"/>
      <c r="R306" s="125"/>
      <c r="S306" s="126"/>
      <c r="T306" s="124"/>
      <c r="U306" s="124"/>
      <c r="V306" s="85"/>
      <c r="W306" s="29">
        <f ca="1">SUM(INDIRECT(ADDRESS(ROW(),SUMIFS($1:$1,$5:$5,1))):INDIRECT(ADDRESS(ROW(),SUMIFS($1:$1,$5:$5,MAX($5:$5)))))</f>
        <v>28800000</v>
      </c>
      <c r="Z306" s="30">
        <f>IF(Z$5="",0,Z305*BP!$S$40)</f>
        <v>600000</v>
      </c>
      <c r="AA306" s="30">
        <f>IF(AA$5="",0,AA305*BP!$S$40)</f>
        <v>600000</v>
      </c>
      <c r="AB306" s="30">
        <f>IF(AB$5="",0,AB305*BP!$S$40)</f>
        <v>600000</v>
      </c>
      <c r="AC306" s="30">
        <f>IF(AC$5="",0,AC305*BP!$S$40)</f>
        <v>600000</v>
      </c>
      <c r="AD306" s="30">
        <f>IF(AD$5="",0,AD305*BP!$S$40)</f>
        <v>600000</v>
      </c>
      <c r="AE306" s="30">
        <f>IF(AE$5="",0,AE305*BP!$S$40)</f>
        <v>600000</v>
      </c>
      <c r="AF306" s="30">
        <f>IF(AF$5="",0,AF305*BP!$S$40)</f>
        <v>600000</v>
      </c>
      <c r="AG306" s="30">
        <f>IF(AG$5="",0,AG305*BP!$S$40)</f>
        <v>600000</v>
      </c>
      <c r="AH306" s="30">
        <f>IF(AH$5="",0,AH305*BP!$S$40)</f>
        <v>600000</v>
      </c>
      <c r="AI306" s="30">
        <f>IF(AI$5="",0,AI305*BP!$S$40)</f>
        <v>600000</v>
      </c>
      <c r="AJ306" s="30">
        <f>IF(AJ$5="",0,AJ305*BP!$S$40)</f>
        <v>600000</v>
      </c>
      <c r="AK306" s="30">
        <f>IF(AK$5="",0,AK305*BP!$S$40)</f>
        <v>600000</v>
      </c>
      <c r="AL306" s="30">
        <f>IF(AL$5="",0,AL305*BP!$S$40)</f>
        <v>600000</v>
      </c>
      <c r="AM306" s="30">
        <f>IF(AM$5="",0,AM305*BP!$S$40)</f>
        <v>600000</v>
      </c>
      <c r="AN306" s="30">
        <f>IF(AN$5="",0,AN305*BP!$S$40)</f>
        <v>600000</v>
      </c>
      <c r="AO306" s="30">
        <f>IF(AO$5="",0,AO305*BP!$S$40)</f>
        <v>600000</v>
      </c>
      <c r="AP306" s="30">
        <f>IF(AP$5="",0,AP305*BP!$S$40)</f>
        <v>600000</v>
      </c>
      <c r="AQ306" s="30">
        <f>IF(AQ$5="",0,AQ305*BP!$S$40)</f>
        <v>600000</v>
      </c>
      <c r="AR306" s="30">
        <f>IF(AR$5="",0,AR305*BP!$S$40)</f>
        <v>600000</v>
      </c>
      <c r="AS306" s="30">
        <f>IF(AS$5="",0,AS305*BP!$S$40)</f>
        <v>600000</v>
      </c>
      <c r="AT306" s="30">
        <f>IF(AT$5="",0,AT305*BP!$S$40)</f>
        <v>600000</v>
      </c>
      <c r="AU306" s="30">
        <f>IF(AU$5="",0,AU305*BP!$S$40)</f>
        <v>600000</v>
      </c>
      <c r="AV306" s="30">
        <f>IF(AV$5="",0,AV305*BP!$S$40)</f>
        <v>600000</v>
      </c>
      <c r="AW306" s="30">
        <f>IF(AW$5="",0,AW305*BP!$S$40)</f>
        <v>600000</v>
      </c>
      <c r="AX306" s="30">
        <f>IF(AX$5="",0,AX305*BP!$S$40)</f>
        <v>600000</v>
      </c>
      <c r="AY306" s="30">
        <f>IF(AY$5="",0,AY305*BP!$S$40)</f>
        <v>600000</v>
      </c>
      <c r="AZ306" s="30">
        <f>IF(AZ$5="",0,AZ305*BP!$S$40)</f>
        <v>600000</v>
      </c>
      <c r="BA306" s="30">
        <f>IF(BA$5="",0,BA305*BP!$S$40)</f>
        <v>600000</v>
      </c>
      <c r="BB306" s="30">
        <f>IF(BB$5="",0,BB305*BP!$S$40)</f>
        <v>600000</v>
      </c>
      <c r="BC306" s="30">
        <f>IF(BC$5="",0,BC305*BP!$S$40)</f>
        <v>600000</v>
      </c>
      <c r="BD306" s="30">
        <f>IF(BD$5="",0,BD305*BP!$S$40)</f>
        <v>600000</v>
      </c>
      <c r="BE306" s="30">
        <f>IF(BE$5="",0,BE305*BP!$S$40)</f>
        <v>600000</v>
      </c>
      <c r="BF306" s="30">
        <f>IF(BF$5="",0,BF305*BP!$S$40)</f>
        <v>600000</v>
      </c>
      <c r="BG306" s="30">
        <f>IF(BG$5="",0,BG305*BP!$S$40)</f>
        <v>600000</v>
      </c>
      <c r="BH306" s="30">
        <f>IF(BH$5="",0,BH305*BP!$S$40)</f>
        <v>600000</v>
      </c>
      <c r="BI306" s="30">
        <f>IF(BI$5="",0,BI305*BP!$S$40)</f>
        <v>600000</v>
      </c>
      <c r="BJ306" s="30">
        <f>IF(BJ$5="",0,BJ305*BP!$S$40)</f>
        <v>600000</v>
      </c>
      <c r="BK306" s="30">
        <f>IF(BK$5="",0,BK305*BP!$S$40)</f>
        <v>600000</v>
      </c>
      <c r="BL306" s="30">
        <f>IF(BL$5="",0,BL305*BP!$S$40)</f>
        <v>600000</v>
      </c>
      <c r="BM306" s="30">
        <f>IF(BM$5="",0,BM305*BP!$S$40)</f>
        <v>600000</v>
      </c>
      <c r="BN306" s="30">
        <f>IF(BN$5="",0,BN305*BP!$S$40)</f>
        <v>600000</v>
      </c>
      <c r="BO306" s="30">
        <f>IF(BO$5="",0,BO305*BP!$S$40)</f>
        <v>600000</v>
      </c>
      <c r="BP306" s="30">
        <f>IF(BP$5="",0,BP305*BP!$S$40)</f>
        <v>600000</v>
      </c>
      <c r="BQ306" s="30">
        <f>IF(BQ$5="",0,BQ305*BP!$S$40)</f>
        <v>600000</v>
      </c>
      <c r="BR306" s="30">
        <f>IF(BR$5="",0,BR305*BP!$S$40)</f>
        <v>600000</v>
      </c>
      <c r="BS306" s="30">
        <f>IF(BS$5="",0,BS305*BP!$S$40)</f>
        <v>600000</v>
      </c>
      <c r="BT306" s="30">
        <f>IF(BT$5="",0,BT305*BP!$S$40)</f>
        <v>600000</v>
      </c>
      <c r="BU306" s="30">
        <f>IF(BU$5="",0,BU305*BP!$S$40)</f>
        <v>600000</v>
      </c>
      <c r="BV306" s="30">
        <f>IF(BV$5="",0,BV305*BP!$S$40)</f>
        <v>0</v>
      </c>
      <c r="BW306" s="30">
        <f>IF(BW$5="",0,BW305*BP!$S$40)</f>
        <v>0</v>
      </c>
      <c r="BX306" s="30">
        <f>IF(BX$5="",0,BX305*BP!$S$40)</f>
        <v>0</v>
      </c>
      <c r="BY306" s="30">
        <f>IF(BY$5="",0,BY305*BP!$S$40)</f>
        <v>0</v>
      </c>
      <c r="BZ306" s="30">
        <f>IF(BZ$5="",0,BZ305*BP!$S$40)</f>
        <v>0</v>
      </c>
      <c r="CA306" s="30">
        <f>IF(CA$5="",0,CA305*BP!$S$40)</f>
        <v>0</v>
      </c>
      <c r="CB306" s="30">
        <f>IF(CB$5="",0,CB305*BP!$S$40)</f>
        <v>0</v>
      </c>
      <c r="CC306" s="30">
        <f>IF(CC$5="",0,CC305*BP!$S$40)</f>
        <v>0</v>
      </c>
      <c r="CD306" s="30">
        <f>IF(CD$5="",0,CD305*BP!$S$40)</f>
        <v>0</v>
      </c>
      <c r="CE306" s="30">
        <f>IF(CE$5="",0,CE305*BP!$S$40)</f>
        <v>0</v>
      </c>
      <c r="CF306" s="30">
        <f>IF(CF$5="",0,CF305*BP!$S$40)</f>
        <v>0</v>
      </c>
      <c r="CG306" s="30">
        <f>IF(CG$5="",0,CG305*BP!$S$40)</f>
        <v>0</v>
      </c>
      <c r="CH306" s="30">
        <f>IF(CH$5="",0,CH305*BP!$S$40)</f>
        <v>0</v>
      </c>
      <c r="CI306" s="30">
        <f>IF(CI$5="",0,CI305*BP!$S$40)</f>
        <v>0</v>
      </c>
      <c r="CJ306" s="30">
        <f>IF(CJ$5="",0,CJ305*BP!$S$40)</f>
        <v>0</v>
      </c>
      <c r="CK306" s="30">
        <f>IF(CK$5="",0,CK305*BP!$S$40)</f>
        <v>0</v>
      </c>
      <c r="CL306" s="30">
        <f>IF(CL$5="",0,CL305*BP!$S$40)</f>
        <v>0</v>
      </c>
      <c r="CM306" s="30">
        <f>IF(CM$5="",0,CM305*BP!$S$40)</f>
        <v>0</v>
      </c>
      <c r="CN306" s="30">
        <f>IF(CN$5="",0,CN305*BP!$S$40)</f>
        <v>0</v>
      </c>
      <c r="CO306" s="30">
        <f>IF(CO$5="",0,CO305*BP!$S$40)</f>
        <v>0</v>
      </c>
      <c r="CP306" s="30">
        <f>IF(CP$5="",0,CP305*BP!$S$40)</f>
        <v>0</v>
      </c>
      <c r="CQ306" s="30">
        <f>IF(CQ$5="",0,CQ305*BP!$S$40)</f>
        <v>0</v>
      </c>
      <c r="CR306" s="30">
        <f>IF(CR$5="",0,CR305*BP!$S$40)</f>
        <v>0</v>
      </c>
      <c r="CS306" s="30">
        <f>IF(CS$5="",0,CS305*BP!$S$40)</f>
        <v>0</v>
      </c>
      <c r="CT306" s="30">
        <f>IF(CT$5="",0,CT305*BP!$S$40)</f>
        <v>0</v>
      </c>
    </row>
    <row r="307" spans="1:99" s="27" customFormat="1" ht="12" x14ac:dyDescent="0.25">
      <c r="A307" s="26">
        <f>ROW()</f>
        <v>307</v>
      </c>
      <c r="B307" s="145"/>
      <c r="C307" s="142"/>
      <c r="E307" s="24"/>
      <c r="F307" s="66" t="str">
        <f t="shared" si="789"/>
        <v>Постоянные расходы</v>
      </c>
      <c r="G307" s="27" t="s">
        <v>129</v>
      </c>
      <c r="M307" s="27" t="str">
        <f>Lists!$R$8</f>
        <v>руб.</v>
      </c>
      <c r="P307" s="30"/>
      <c r="R307" s="44" t="s">
        <v>24</v>
      </c>
      <c r="S307" s="123">
        <v>500000</v>
      </c>
      <c r="V307" s="85"/>
      <c r="W307" s="29">
        <f ca="1">SUM(INDIRECT(ADDRESS(ROW(),SUMIFS($1:$1,$5:$5,1))):INDIRECT(ADDRESS(ROW(),SUMIFS($1:$1,$5:$5,MAX($5:$5)))))</f>
        <v>24000000</v>
      </c>
      <c r="Z307" s="30">
        <f t="shared" ref="Z307:AO309" si="790">IF(Z$5="",0,$S307)</f>
        <v>500000</v>
      </c>
      <c r="AA307" s="30">
        <f>IF(AA$5="",0,$S307)</f>
        <v>500000</v>
      </c>
      <c r="AB307" s="30">
        <f t="shared" si="790"/>
        <v>500000</v>
      </c>
      <c r="AC307" s="30">
        <f t="shared" si="790"/>
        <v>500000</v>
      </c>
      <c r="AD307" s="30">
        <f t="shared" si="790"/>
        <v>500000</v>
      </c>
      <c r="AE307" s="30">
        <f t="shared" si="790"/>
        <v>500000</v>
      </c>
      <c r="AF307" s="30">
        <f t="shared" si="790"/>
        <v>500000</v>
      </c>
      <c r="AG307" s="30">
        <f t="shared" si="790"/>
        <v>500000</v>
      </c>
      <c r="AH307" s="30">
        <f t="shared" si="790"/>
        <v>500000</v>
      </c>
      <c r="AI307" s="30">
        <f t="shared" si="790"/>
        <v>500000</v>
      </c>
      <c r="AJ307" s="30">
        <f t="shared" si="790"/>
        <v>500000</v>
      </c>
      <c r="AK307" s="30">
        <f t="shared" si="790"/>
        <v>500000</v>
      </c>
      <c r="AL307" s="30">
        <f t="shared" si="790"/>
        <v>500000</v>
      </c>
      <c r="AM307" s="30">
        <f t="shared" si="790"/>
        <v>500000</v>
      </c>
      <c r="AN307" s="30">
        <f t="shared" si="790"/>
        <v>500000</v>
      </c>
      <c r="AO307" s="30">
        <f t="shared" si="790"/>
        <v>500000</v>
      </c>
      <c r="AP307" s="30">
        <f t="shared" ref="AP307:CT309" si="791">IF(AP$5="",0,$S307)</f>
        <v>500000</v>
      </c>
      <c r="AQ307" s="30">
        <f t="shared" si="791"/>
        <v>500000</v>
      </c>
      <c r="AR307" s="30">
        <f t="shared" si="791"/>
        <v>500000</v>
      </c>
      <c r="AS307" s="30">
        <f t="shared" si="791"/>
        <v>500000</v>
      </c>
      <c r="AT307" s="30">
        <f t="shared" si="791"/>
        <v>500000</v>
      </c>
      <c r="AU307" s="30">
        <f t="shared" si="791"/>
        <v>500000</v>
      </c>
      <c r="AV307" s="30">
        <f t="shared" si="791"/>
        <v>500000</v>
      </c>
      <c r="AW307" s="30">
        <f t="shared" si="791"/>
        <v>500000</v>
      </c>
      <c r="AX307" s="30">
        <f t="shared" si="791"/>
        <v>500000</v>
      </c>
      <c r="AY307" s="30">
        <f t="shared" si="791"/>
        <v>500000</v>
      </c>
      <c r="AZ307" s="30">
        <f t="shared" si="791"/>
        <v>500000</v>
      </c>
      <c r="BA307" s="30">
        <f t="shared" si="791"/>
        <v>500000</v>
      </c>
      <c r="BB307" s="30">
        <f t="shared" si="791"/>
        <v>500000</v>
      </c>
      <c r="BC307" s="30">
        <f t="shared" si="791"/>
        <v>500000</v>
      </c>
      <c r="BD307" s="30">
        <f t="shared" si="791"/>
        <v>500000</v>
      </c>
      <c r="BE307" s="30">
        <f t="shared" si="791"/>
        <v>500000</v>
      </c>
      <c r="BF307" s="30">
        <f t="shared" si="791"/>
        <v>500000</v>
      </c>
      <c r="BG307" s="30">
        <f t="shared" si="791"/>
        <v>500000</v>
      </c>
      <c r="BH307" s="30">
        <f t="shared" si="791"/>
        <v>500000</v>
      </c>
      <c r="BI307" s="30">
        <f t="shared" si="791"/>
        <v>500000</v>
      </c>
      <c r="BJ307" s="30">
        <f t="shared" si="791"/>
        <v>500000</v>
      </c>
      <c r="BK307" s="30">
        <f t="shared" si="791"/>
        <v>500000</v>
      </c>
      <c r="BL307" s="30">
        <f t="shared" si="791"/>
        <v>500000</v>
      </c>
      <c r="BM307" s="30">
        <f t="shared" si="791"/>
        <v>500000</v>
      </c>
      <c r="BN307" s="30">
        <f t="shared" si="791"/>
        <v>500000</v>
      </c>
      <c r="BO307" s="30">
        <f t="shared" si="791"/>
        <v>500000</v>
      </c>
      <c r="BP307" s="30">
        <f t="shared" si="791"/>
        <v>500000</v>
      </c>
      <c r="BQ307" s="30">
        <f t="shared" si="791"/>
        <v>500000</v>
      </c>
      <c r="BR307" s="30">
        <f t="shared" si="791"/>
        <v>500000</v>
      </c>
      <c r="BS307" s="30">
        <f t="shared" si="791"/>
        <v>500000</v>
      </c>
      <c r="BT307" s="30">
        <f t="shared" si="791"/>
        <v>500000</v>
      </c>
      <c r="BU307" s="30">
        <f t="shared" si="791"/>
        <v>500000</v>
      </c>
      <c r="BV307" s="30">
        <f t="shared" si="791"/>
        <v>0</v>
      </c>
      <c r="BW307" s="30">
        <f t="shared" si="791"/>
        <v>0</v>
      </c>
      <c r="BX307" s="30">
        <f t="shared" si="791"/>
        <v>0</v>
      </c>
      <c r="BY307" s="30">
        <f t="shared" si="791"/>
        <v>0</v>
      </c>
      <c r="BZ307" s="30">
        <f t="shared" si="791"/>
        <v>0</v>
      </c>
      <c r="CA307" s="30">
        <f t="shared" si="791"/>
        <v>0</v>
      </c>
      <c r="CB307" s="30">
        <f t="shared" si="791"/>
        <v>0</v>
      </c>
      <c r="CC307" s="30">
        <f t="shared" si="791"/>
        <v>0</v>
      </c>
      <c r="CD307" s="30">
        <f t="shared" si="791"/>
        <v>0</v>
      </c>
      <c r="CE307" s="30">
        <f t="shared" si="791"/>
        <v>0</v>
      </c>
      <c r="CF307" s="30">
        <f t="shared" si="791"/>
        <v>0</v>
      </c>
      <c r="CG307" s="30">
        <f t="shared" si="791"/>
        <v>0</v>
      </c>
      <c r="CH307" s="30">
        <f t="shared" si="791"/>
        <v>0</v>
      </c>
      <c r="CI307" s="30">
        <f t="shared" si="791"/>
        <v>0</v>
      </c>
      <c r="CJ307" s="30">
        <f t="shared" si="791"/>
        <v>0</v>
      </c>
      <c r="CK307" s="30">
        <f t="shared" si="791"/>
        <v>0</v>
      </c>
      <c r="CL307" s="30">
        <f t="shared" si="791"/>
        <v>0</v>
      </c>
      <c r="CM307" s="30">
        <f t="shared" si="791"/>
        <v>0</v>
      </c>
      <c r="CN307" s="30">
        <f t="shared" si="791"/>
        <v>0</v>
      </c>
      <c r="CO307" s="30">
        <f t="shared" si="791"/>
        <v>0</v>
      </c>
      <c r="CP307" s="30">
        <f t="shared" si="791"/>
        <v>0</v>
      </c>
      <c r="CQ307" s="30">
        <f t="shared" si="791"/>
        <v>0</v>
      </c>
      <c r="CR307" s="30">
        <f t="shared" si="791"/>
        <v>0</v>
      </c>
      <c r="CS307" s="30">
        <f t="shared" si="791"/>
        <v>0</v>
      </c>
      <c r="CT307" s="30">
        <f t="shared" si="791"/>
        <v>0</v>
      </c>
    </row>
    <row r="308" spans="1:99" s="27" customFormat="1" ht="12" x14ac:dyDescent="0.25">
      <c r="A308" s="26">
        <f>ROW()</f>
        <v>308</v>
      </c>
      <c r="B308" s="145"/>
      <c r="C308" s="142"/>
      <c r="E308" s="24"/>
      <c r="F308" s="66" t="str">
        <f t="shared" si="789"/>
        <v>Постоянные расходы</v>
      </c>
      <c r="G308" s="27" t="s">
        <v>130</v>
      </c>
      <c r="M308" s="27" t="str">
        <f>Lists!$R$8</f>
        <v>руб.</v>
      </c>
      <c r="P308" s="30"/>
      <c r="R308" s="44" t="s">
        <v>24</v>
      </c>
      <c r="S308" s="123">
        <v>200000</v>
      </c>
      <c r="V308" s="85"/>
      <c r="W308" s="29">
        <f ca="1">SUM(INDIRECT(ADDRESS(ROW(),SUMIFS($1:$1,$5:$5,1))):INDIRECT(ADDRESS(ROW(),SUMIFS($1:$1,$5:$5,MAX($5:$5)))))</f>
        <v>9600000</v>
      </c>
      <c r="Z308" s="30">
        <f>IF(Z$5="",0,$S308)</f>
        <v>200000</v>
      </c>
      <c r="AA308" s="30">
        <f>IF(AA$5="",0,$S308)</f>
        <v>200000</v>
      </c>
      <c r="AB308" s="30">
        <f t="shared" si="790"/>
        <v>200000</v>
      </c>
      <c r="AC308" s="30">
        <f t="shared" si="790"/>
        <v>200000</v>
      </c>
      <c r="AD308" s="30">
        <f t="shared" si="790"/>
        <v>200000</v>
      </c>
      <c r="AE308" s="30">
        <f t="shared" si="790"/>
        <v>200000</v>
      </c>
      <c r="AF308" s="30">
        <f t="shared" si="790"/>
        <v>200000</v>
      </c>
      <c r="AG308" s="30">
        <f t="shared" si="790"/>
        <v>200000</v>
      </c>
      <c r="AH308" s="30">
        <f t="shared" si="790"/>
        <v>200000</v>
      </c>
      <c r="AI308" s="30">
        <f t="shared" si="790"/>
        <v>200000</v>
      </c>
      <c r="AJ308" s="30">
        <f t="shared" si="790"/>
        <v>200000</v>
      </c>
      <c r="AK308" s="30">
        <f t="shared" si="790"/>
        <v>200000</v>
      </c>
      <c r="AL308" s="30">
        <f t="shared" si="790"/>
        <v>200000</v>
      </c>
      <c r="AM308" s="30">
        <f t="shared" si="790"/>
        <v>200000</v>
      </c>
      <c r="AN308" s="30">
        <f t="shared" si="790"/>
        <v>200000</v>
      </c>
      <c r="AO308" s="30">
        <f t="shared" si="790"/>
        <v>200000</v>
      </c>
      <c r="AP308" s="30">
        <f t="shared" si="791"/>
        <v>200000</v>
      </c>
      <c r="AQ308" s="30">
        <f t="shared" si="791"/>
        <v>200000</v>
      </c>
      <c r="AR308" s="30">
        <f t="shared" si="791"/>
        <v>200000</v>
      </c>
      <c r="AS308" s="30">
        <f t="shared" si="791"/>
        <v>200000</v>
      </c>
      <c r="AT308" s="30">
        <f t="shared" si="791"/>
        <v>200000</v>
      </c>
      <c r="AU308" s="30">
        <f t="shared" si="791"/>
        <v>200000</v>
      </c>
      <c r="AV308" s="30">
        <f t="shared" si="791"/>
        <v>200000</v>
      </c>
      <c r="AW308" s="30">
        <f t="shared" si="791"/>
        <v>200000</v>
      </c>
      <c r="AX308" s="30">
        <f t="shared" si="791"/>
        <v>200000</v>
      </c>
      <c r="AY308" s="30">
        <f t="shared" si="791"/>
        <v>200000</v>
      </c>
      <c r="AZ308" s="30">
        <f t="shared" si="791"/>
        <v>200000</v>
      </c>
      <c r="BA308" s="30">
        <f t="shared" si="791"/>
        <v>200000</v>
      </c>
      <c r="BB308" s="30">
        <f t="shared" si="791"/>
        <v>200000</v>
      </c>
      <c r="BC308" s="30">
        <f t="shared" si="791"/>
        <v>200000</v>
      </c>
      <c r="BD308" s="30">
        <f t="shared" si="791"/>
        <v>200000</v>
      </c>
      <c r="BE308" s="30">
        <f t="shared" si="791"/>
        <v>200000</v>
      </c>
      <c r="BF308" s="30">
        <f t="shared" si="791"/>
        <v>200000</v>
      </c>
      <c r="BG308" s="30">
        <f t="shared" si="791"/>
        <v>200000</v>
      </c>
      <c r="BH308" s="30">
        <f t="shared" si="791"/>
        <v>200000</v>
      </c>
      <c r="BI308" s="30">
        <f t="shared" si="791"/>
        <v>200000</v>
      </c>
      <c r="BJ308" s="30">
        <f t="shared" si="791"/>
        <v>200000</v>
      </c>
      <c r="BK308" s="30">
        <f t="shared" si="791"/>
        <v>200000</v>
      </c>
      <c r="BL308" s="30">
        <f t="shared" si="791"/>
        <v>200000</v>
      </c>
      <c r="BM308" s="30">
        <f t="shared" si="791"/>
        <v>200000</v>
      </c>
      <c r="BN308" s="30">
        <f t="shared" si="791"/>
        <v>200000</v>
      </c>
      <c r="BO308" s="30">
        <f t="shared" si="791"/>
        <v>200000</v>
      </c>
      <c r="BP308" s="30">
        <f t="shared" si="791"/>
        <v>200000</v>
      </c>
      <c r="BQ308" s="30">
        <f t="shared" si="791"/>
        <v>200000</v>
      </c>
      <c r="BR308" s="30">
        <f t="shared" si="791"/>
        <v>200000</v>
      </c>
      <c r="BS308" s="30">
        <f t="shared" si="791"/>
        <v>200000</v>
      </c>
      <c r="BT308" s="30">
        <f t="shared" si="791"/>
        <v>200000</v>
      </c>
      <c r="BU308" s="30">
        <f t="shared" si="791"/>
        <v>200000</v>
      </c>
      <c r="BV308" s="30">
        <f t="shared" si="791"/>
        <v>0</v>
      </c>
      <c r="BW308" s="30">
        <f t="shared" si="791"/>
        <v>0</v>
      </c>
      <c r="BX308" s="30">
        <f t="shared" si="791"/>
        <v>0</v>
      </c>
      <c r="BY308" s="30">
        <f t="shared" si="791"/>
        <v>0</v>
      </c>
      <c r="BZ308" s="30">
        <f t="shared" si="791"/>
        <v>0</v>
      </c>
      <c r="CA308" s="30">
        <f t="shared" si="791"/>
        <v>0</v>
      </c>
      <c r="CB308" s="30">
        <f t="shared" si="791"/>
        <v>0</v>
      </c>
      <c r="CC308" s="30">
        <f t="shared" si="791"/>
        <v>0</v>
      </c>
      <c r="CD308" s="30">
        <f t="shared" si="791"/>
        <v>0</v>
      </c>
      <c r="CE308" s="30">
        <f t="shared" si="791"/>
        <v>0</v>
      </c>
      <c r="CF308" s="30">
        <f t="shared" si="791"/>
        <v>0</v>
      </c>
      <c r="CG308" s="30">
        <f t="shared" si="791"/>
        <v>0</v>
      </c>
      <c r="CH308" s="30">
        <f t="shared" si="791"/>
        <v>0</v>
      </c>
      <c r="CI308" s="30">
        <f t="shared" si="791"/>
        <v>0</v>
      </c>
      <c r="CJ308" s="30">
        <f t="shared" si="791"/>
        <v>0</v>
      </c>
      <c r="CK308" s="30">
        <f t="shared" si="791"/>
        <v>0</v>
      </c>
      <c r="CL308" s="30">
        <f t="shared" si="791"/>
        <v>0</v>
      </c>
      <c r="CM308" s="30">
        <f t="shared" si="791"/>
        <v>0</v>
      </c>
      <c r="CN308" s="30">
        <f t="shared" si="791"/>
        <v>0</v>
      </c>
      <c r="CO308" s="30">
        <f t="shared" si="791"/>
        <v>0</v>
      </c>
      <c r="CP308" s="30">
        <f t="shared" si="791"/>
        <v>0</v>
      </c>
      <c r="CQ308" s="30">
        <f t="shared" si="791"/>
        <v>0</v>
      </c>
      <c r="CR308" s="30">
        <f t="shared" si="791"/>
        <v>0</v>
      </c>
      <c r="CS308" s="30">
        <f t="shared" si="791"/>
        <v>0</v>
      </c>
      <c r="CT308" s="30">
        <f t="shared" si="791"/>
        <v>0</v>
      </c>
    </row>
    <row r="309" spans="1:99" s="27" customFormat="1" ht="12" x14ac:dyDescent="0.25">
      <c r="A309" s="26">
        <f>ROW()</f>
        <v>309</v>
      </c>
      <c r="B309" s="145"/>
      <c r="C309" s="142"/>
      <c r="E309" s="24"/>
      <c r="F309" s="66" t="str">
        <f t="shared" si="789"/>
        <v>Постоянные расходы</v>
      </c>
      <c r="G309" s="27" t="s">
        <v>131</v>
      </c>
      <c r="M309" s="27" t="str">
        <f>Lists!$R$8</f>
        <v>руб.</v>
      </c>
      <c r="P309" s="30"/>
      <c r="R309" s="44" t="s">
        <v>24</v>
      </c>
      <c r="S309" s="123">
        <v>50000</v>
      </c>
      <c r="V309" s="85"/>
      <c r="W309" s="29">
        <f ca="1">SUM(INDIRECT(ADDRESS(ROW(),SUMIFS($1:$1,$5:$5,1))):INDIRECT(ADDRESS(ROW(),SUMIFS($1:$1,$5:$5,MAX($5:$5)))))</f>
        <v>2400000</v>
      </c>
      <c r="Z309" s="30">
        <f t="shared" si="790"/>
        <v>50000</v>
      </c>
      <c r="AA309" s="30">
        <f>IF(AA$5="",0,$S309)</f>
        <v>50000</v>
      </c>
      <c r="AB309" s="30">
        <f t="shared" si="790"/>
        <v>50000</v>
      </c>
      <c r="AC309" s="30">
        <f t="shared" si="790"/>
        <v>50000</v>
      </c>
      <c r="AD309" s="30">
        <f t="shared" si="790"/>
        <v>50000</v>
      </c>
      <c r="AE309" s="30">
        <f t="shared" si="790"/>
        <v>50000</v>
      </c>
      <c r="AF309" s="30">
        <f t="shared" si="790"/>
        <v>50000</v>
      </c>
      <c r="AG309" s="30">
        <f t="shared" si="790"/>
        <v>50000</v>
      </c>
      <c r="AH309" s="30">
        <f t="shared" si="790"/>
        <v>50000</v>
      </c>
      <c r="AI309" s="30">
        <f t="shared" si="790"/>
        <v>50000</v>
      </c>
      <c r="AJ309" s="30">
        <f t="shared" si="790"/>
        <v>50000</v>
      </c>
      <c r="AK309" s="30">
        <f t="shared" si="790"/>
        <v>50000</v>
      </c>
      <c r="AL309" s="30">
        <f t="shared" si="790"/>
        <v>50000</v>
      </c>
      <c r="AM309" s="30">
        <f t="shared" si="790"/>
        <v>50000</v>
      </c>
      <c r="AN309" s="30">
        <f t="shared" si="790"/>
        <v>50000</v>
      </c>
      <c r="AO309" s="30">
        <f t="shared" si="790"/>
        <v>50000</v>
      </c>
      <c r="AP309" s="30">
        <f t="shared" si="791"/>
        <v>50000</v>
      </c>
      <c r="AQ309" s="30">
        <f t="shared" si="791"/>
        <v>50000</v>
      </c>
      <c r="AR309" s="30">
        <f t="shared" si="791"/>
        <v>50000</v>
      </c>
      <c r="AS309" s="30">
        <f t="shared" si="791"/>
        <v>50000</v>
      </c>
      <c r="AT309" s="30">
        <f t="shared" si="791"/>
        <v>50000</v>
      </c>
      <c r="AU309" s="30">
        <f t="shared" si="791"/>
        <v>50000</v>
      </c>
      <c r="AV309" s="30">
        <f t="shared" si="791"/>
        <v>50000</v>
      </c>
      <c r="AW309" s="30">
        <f t="shared" si="791"/>
        <v>50000</v>
      </c>
      <c r="AX309" s="30">
        <f t="shared" si="791"/>
        <v>50000</v>
      </c>
      <c r="AY309" s="30">
        <f t="shared" si="791"/>
        <v>50000</v>
      </c>
      <c r="AZ309" s="30">
        <f t="shared" si="791"/>
        <v>50000</v>
      </c>
      <c r="BA309" s="30">
        <f t="shared" si="791"/>
        <v>50000</v>
      </c>
      <c r="BB309" s="30">
        <f t="shared" si="791"/>
        <v>50000</v>
      </c>
      <c r="BC309" s="30">
        <f t="shared" si="791"/>
        <v>50000</v>
      </c>
      <c r="BD309" s="30">
        <f t="shared" si="791"/>
        <v>50000</v>
      </c>
      <c r="BE309" s="30">
        <f t="shared" si="791"/>
        <v>50000</v>
      </c>
      <c r="BF309" s="30">
        <f t="shared" si="791"/>
        <v>50000</v>
      </c>
      <c r="BG309" s="30">
        <f t="shared" si="791"/>
        <v>50000</v>
      </c>
      <c r="BH309" s="30">
        <f t="shared" si="791"/>
        <v>50000</v>
      </c>
      <c r="BI309" s="30">
        <f t="shared" si="791"/>
        <v>50000</v>
      </c>
      <c r="BJ309" s="30">
        <f t="shared" si="791"/>
        <v>50000</v>
      </c>
      <c r="BK309" s="30">
        <f t="shared" si="791"/>
        <v>50000</v>
      </c>
      <c r="BL309" s="30">
        <f t="shared" si="791"/>
        <v>50000</v>
      </c>
      <c r="BM309" s="30">
        <f t="shared" si="791"/>
        <v>50000</v>
      </c>
      <c r="BN309" s="30">
        <f t="shared" si="791"/>
        <v>50000</v>
      </c>
      <c r="BO309" s="30">
        <f t="shared" si="791"/>
        <v>50000</v>
      </c>
      <c r="BP309" s="30">
        <f t="shared" si="791"/>
        <v>50000</v>
      </c>
      <c r="BQ309" s="30">
        <f t="shared" si="791"/>
        <v>50000</v>
      </c>
      <c r="BR309" s="30">
        <f t="shared" si="791"/>
        <v>50000</v>
      </c>
      <c r="BS309" s="30">
        <f t="shared" si="791"/>
        <v>50000</v>
      </c>
      <c r="BT309" s="30">
        <f t="shared" si="791"/>
        <v>50000</v>
      </c>
      <c r="BU309" s="30">
        <f t="shared" si="791"/>
        <v>50000</v>
      </c>
      <c r="BV309" s="30">
        <f t="shared" si="791"/>
        <v>0</v>
      </c>
      <c r="BW309" s="30">
        <f t="shared" si="791"/>
        <v>0</v>
      </c>
      <c r="BX309" s="30">
        <f t="shared" si="791"/>
        <v>0</v>
      </c>
      <c r="BY309" s="30">
        <f t="shared" si="791"/>
        <v>0</v>
      </c>
      <c r="BZ309" s="30">
        <f t="shared" si="791"/>
        <v>0</v>
      </c>
      <c r="CA309" s="30">
        <f t="shared" si="791"/>
        <v>0</v>
      </c>
      <c r="CB309" s="30">
        <f t="shared" si="791"/>
        <v>0</v>
      </c>
      <c r="CC309" s="30">
        <f t="shared" si="791"/>
        <v>0</v>
      </c>
      <c r="CD309" s="30">
        <f t="shared" si="791"/>
        <v>0</v>
      </c>
      <c r="CE309" s="30">
        <f t="shared" si="791"/>
        <v>0</v>
      </c>
      <c r="CF309" s="30">
        <f t="shared" si="791"/>
        <v>0</v>
      </c>
      <c r="CG309" s="30">
        <f t="shared" si="791"/>
        <v>0</v>
      </c>
      <c r="CH309" s="30">
        <f t="shared" si="791"/>
        <v>0</v>
      </c>
      <c r="CI309" s="30">
        <f t="shared" si="791"/>
        <v>0</v>
      </c>
      <c r="CJ309" s="30">
        <f t="shared" si="791"/>
        <v>0</v>
      </c>
      <c r="CK309" s="30">
        <f t="shared" si="791"/>
        <v>0</v>
      </c>
      <c r="CL309" s="30">
        <f t="shared" si="791"/>
        <v>0</v>
      </c>
      <c r="CM309" s="30">
        <f t="shared" si="791"/>
        <v>0</v>
      </c>
      <c r="CN309" s="30">
        <f t="shared" si="791"/>
        <v>0</v>
      </c>
      <c r="CO309" s="30">
        <f t="shared" si="791"/>
        <v>0</v>
      </c>
      <c r="CP309" s="30">
        <f t="shared" si="791"/>
        <v>0</v>
      </c>
      <c r="CQ309" s="30">
        <f t="shared" si="791"/>
        <v>0</v>
      </c>
      <c r="CR309" s="30">
        <f t="shared" si="791"/>
        <v>0</v>
      </c>
      <c r="CS309" s="30">
        <f t="shared" si="791"/>
        <v>0</v>
      </c>
      <c r="CT309" s="30">
        <f t="shared" si="791"/>
        <v>0</v>
      </c>
    </row>
    <row r="310" spans="1:99" s="2" customFormat="1" ht="12" x14ac:dyDescent="0.25">
      <c r="A310" s="11">
        <f>ROW()</f>
        <v>310</v>
      </c>
      <c r="B310" s="146"/>
      <c r="C310" s="142"/>
      <c r="E310" s="23" t="str">
        <f>Lists!$N$9</f>
        <v>пустая строка</v>
      </c>
      <c r="P310" s="3"/>
      <c r="R310" s="23"/>
      <c r="S310" s="3"/>
      <c r="V310" s="74"/>
      <c r="W310" s="5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</row>
    <row r="311" spans="1:99" s="13" customFormat="1" x14ac:dyDescent="0.3">
      <c r="A311" s="12">
        <f>ROW()</f>
        <v>311</v>
      </c>
      <c r="B311" s="144"/>
      <c r="C311" s="142"/>
      <c r="E311" s="92"/>
      <c r="F311" s="13" t="s">
        <v>132</v>
      </c>
      <c r="M311" s="4" t="str">
        <f>Lists!$R$8</f>
        <v>руб.</v>
      </c>
      <c r="P311" s="10"/>
      <c r="R311" s="92"/>
      <c r="S311" s="10"/>
      <c r="V311" s="80">
        <f ca="1">W311-(W302-W304)</f>
        <v>0</v>
      </c>
      <c r="W311" s="10">
        <f ca="1">SUM(INDIRECT(ADDRESS(ROW(),SUMIFS($1:$1,$5:$5,1))):INDIRECT(ADDRESS(ROW(),SUMIFS($1:$1,$5:$5,MAX($5:$5)))))</f>
        <v>128256307.28761005</v>
      </c>
      <c r="Z311" s="10">
        <f ca="1">Z302-Z304</f>
        <v>-3370000</v>
      </c>
      <c r="AA311" s="10">
        <f t="shared" ref="AA311:CL311" ca="1" si="792">AA302-AA304</f>
        <v>-3480000</v>
      </c>
      <c r="AB311" s="10">
        <f t="shared" ca="1" si="792"/>
        <v>-3744680</v>
      </c>
      <c r="AC311" s="10">
        <f t="shared" ca="1" si="792"/>
        <v>-3920320</v>
      </c>
      <c r="AD311" s="10">
        <f t="shared" ca="1" si="792"/>
        <v>-4090656</v>
      </c>
      <c r="AE311" s="10">
        <f t="shared" ca="1" si="792"/>
        <v>-4213925.8</v>
      </c>
      <c r="AF311" s="10">
        <f t="shared" ca="1" si="792"/>
        <v>-4243936.2</v>
      </c>
      <c r="AG311" s="10">
        <f t="shared" ca="1" si="792"/>
        <v>-4298249.16</v>
      </c>
      <c r="AH311" s="10">
        <f t="shared" ca="1" si="792"/>
        <v>-4400285.34</v>
      </c>
      <c r="AI311" s="10">
        <f t="shared" ca="1" si="792"/>
        <v>-4550984.4800000004</v>
      </c>
      <c r="AJ311" s="10">
        <f t="shared" ca="1" si="792"/>
        <v>-4719678.7520000003</v>
      </c>
      <c r="AK311" s="10">
        <f t="shared" ca="1" si="792"/>
        <v>-4883977.0205000006</v>
      </c>
      <c r="AL311" s="10">
        <f t="shared" ca="1" si="792"/>
        <v>-5112185.9795000004</v>
      </c>
      <c r="AM311" s="10">
        <f t="shared" ca="1" si="792"/>
        <v>-5447558.1002000002</v>
      </c>
      <c r="AN311" s="10">
        <f t="shared" ca="1" si="792"/>
        <v>-5912048.0986500001</v>
      </c>
      <c r="AO311" s="10">
        <f t="shared" ca="1" si="792"/>
        <v>-6435202.2260250002</v>
      </c>
      <c r="AP311" s="10">
        <f t="shared" ca="1" si="792"/>
        <v>-6815086.7370250002</v>
      </c>
      <c r="AQ311" s="10">
        <f t="shared" ca="1" si="792"/>
        <v>-6936845.4731050003</v>
      </c>
      <c r="AR311" s="10">
        <f t="shared" ca="1" si="792"/>
        <v>-6738687.6238049995</v>
      </c>
      <c r="AS311" s="10">
        <f t="shared" ca="1" si="792"/>
        <v>-6230679.9684400009</v>
      </c>
      <c r="AT311" s="10">
        <f t="shared" ca="1" si="792"/>
        <v>-5500111.6204274986</v>
      </c>
      <c r="AU311" s="10">
        <f t="shared" ca="1" si="792"/>
        <v>-4626435.7011750005</v>
      </c>
      <c r="AV311" s="10">
        <f t="shared" ca="1" si="792"/>
        <v>-3670417.0874774992</v>
      </c>
      <c r="AW311" s="10">
        <f t="shared" ca="1" si="792"/>
        <v>-2669835.0556350001</v>
      </c>
      <c r="AX311" s="10">
        <f t="shared" ca="1" si="792"/>
        <v>-1647419.1178875011</v>
      </c>
      <c r="AY311" s="10">
        <f t="shared" ca="1" si="792"/>
        <v>-604724.84433750017</v>
      </c>
      <c r="AZ311" s="10">
        <f t="shared" ca="1" si="792"/>
        <v>480495.79428749857</v>
      </c>
      <c r="BA311" s="10">
        <f t="shared" ca="1" si="792"/>
        <v>1617803.8615625016</v>
      </c>
      <c r="BB311" s="10">
        <f t="shared" ca="1" si="792"/>
        <v>2813598.810349999</v>
      </c>
      <c r="BC311" s="10">
        <f t="shared" ca="1" si="792"/>
        <v>4084493.2992249997</v>
      </c>
      <c r="BD311" s="10">
        <f t="shared" ca="1" si="792"/>
        <v>5461931.9859750047</v>
      </c>
      <c r="BE311" s="10">
        <f t="shared" ca="1" si="792"/>
        <v>6967461.1227250006</v>
      </c>
      <c r="BF311" s="10">
        <f t="shared" ca="1" si="792"/>
        <v>8595638.1094749998</v>
      </c>
      <c r="BG311" s="10">
        <f t="shared" ca="1" si="792"/>
        <v>10246014.526224995</v>
      </c>
      <c r="BH311" s="10">
        <f t="shared" ca="1" si="792"/>
        <v>11720035.364225008</v>
      </c>
      <c r="BI311" s="10">
        <f t="shared" ca="1" si="792"/>
        <v>12911146.349725001</v>
      </c>
      <c r="BJ311" s="10">
        <f t="shared" ca="1" si="792"/>
        <v>13767029.261975002</v>
      </c>
      <c r="BK311" s="10">
        <f t="shared" ca="1" si="792"/>
        <v>14303859.170350004</v>
      </c>
      <c r="BL311" s="10">
        <f t="shared" ca="1" si="792"/>
        <v>14612797.822162509</v>
      </c>
      <c r="BM311" s="10">
        <f t="shared" ca="1" si="792"/>
        <v>14776560.123349994</v>
      </c>
      <c r="BN311" s="10">
        <f t="shared" ca="1" si="792"/>
        <v>14857106.267862499</v>
      </c>
      <c r="BO311" s="10">
        <f t="shared" ca="1" si="792"/>
        <v>14892714.975375004</v>
      </c>
      <c r="BP311" s="10">
        <f t="shared" ca="1" si="792"/>
        <v>14906394.240412496</v>
      </c>
      <c r="BQ311" s="10">
        <f t="shared" ca="1" si="792"/>
        <v>14911470.472762503</v>
      </c>
      <c r="BR311" s="10">
        <f t="shared" ca="1" si="792"/>
        <v>14913115.62088751</v>
      </c>
      <c r="BS311" s="10">
        <f t="shared" ca="1" si="792"/>
        <v>14913513.340362504</v>
      </c>
      <c r="BT311" s="10">
        <f t="shared" ca="1" si="792"/>
        <v>14913598.678325005</v>
      </c>
      <c r="BU311" s="10">
        <f t="shared" ca="1" si="792"/>
        <v>19853458.476200007</v>
      </c>
      <c r="BV311" s="10">
        <f t="shared" si="792"/>
        <v>0</v>
      </c>
      <c r="BW311" s="10">
        <f t="shared" si="792"/>
        <v>0</v>
      </c>
      <c r="BX311" s="10">
        <f t="shared" si="792"/>
        <v>0</v>
      </c>
      <c r="BY311" s="10">
        <f t="shared" si="792"/>
        <v>0</v>
      </c>
      <c r="BZ311" s="10">
        <f t="shared" si="792"/>
        <v>0</v>
      </c>
      <c r="CA311" s="10">
        <f t="shared" si="792"/>
        <v>0</v>
      </c>
      <c r="CB311" s="10">
        <f t="shared" si="792"/>
        <v>0</v>
      </c>
      <c r="CC311" s="10">
        <f t="shared" si="792"/>
        <v>0</v>
      </c>
      <c r="CD311" s="10">
        <f t="shared" si="792"/>
        <v>0</v>
      </c>
      <c r="CE311" s="10">
        <f t="shared" si="792"/>
        <v>0</v>
      </c>
      <c r="CF311" s="10">
        <f t="shared" si="792"/>
        <v>0</v>
      </c>
      <c r="CG311" s="10">
        <f t="shared" si="792"/>
        <v>0</v>
      </c>
      <c r="CH311" s="10">
        <f t="shared" si="792"/>
        <v>0</v>
      </c>
      <c r="CI311" s="10">
        <f t="shared" si="792"/>
        <v>0</v>
      </c>
      <c r="CJ311" s="10">
        <f t="shared" si="792"/>
        <v>0</v>
      </c>
      <c r="CK311" s="10">
        <f t="shared" si="792"/>
        <v>0</v>
      </c>
      <c r="CL311" s="10">
        <f t="shared" si="792"/>
        <v>0</v>
      </c>
      <c r="CM311" s="10">
        <f t="shared" ref="CM311:CT311" si="793">CM302-CM304</f>
        <v>0</v>
      </c>
      <c r="CN311" s="10">
        <f t="shared" si="793"/>
        <v>0</v>
      </c>
      <c r="CO311" s="10">
        <f t="shared" si="793"/>
        <v>0</v>
      </c>
      <c r="CP311" s="10">
        <f t="shared" si="793"/>
        <v>0</v>
      </c>
      <c r="CQ311" s="10">
        <f t="shared" si="793"/>
        <v>0</v>
      </c>
      <c r="CR311" s="10">
        <f t="shared" si="793"/>
        <v>0</v>
      </c>
      <c r="CS311" s="10">
        <f t="shared" si="793"/>
        <v>0</v>
      </c>
      <c r="CT311" s="10">
        <f t="shared" si="793"/>
        <v>0</v>
      </c>
    </row>
    <row r="312" spans="1:99" s="107" customFormat="1" ht="12" x14ac:dyDescent="0.25">
      <c r="A312" s="105">
        <f>ROW()</f>
        <v>312</v>
      </c>
      <c r="B312" s="147"/>
      <c r="C312" s="143"/>
      <c r="E312" s="108"/>
      <c r="F312" s="107" t="s">
        <v>133</v>
      </c>
      <c r="M312" s="107" t="s">
        <v>74</v>
      </c>
      <c r="P312" s="109"/>
      <c r="R312" s="108"/>
      <c r="S312" s="128"/>
      <c r="V312" s="110"/>
      <c r="W312" s="111">
        <f ca="1">IF(W$202=0,0,W311/W$202)</f>
        <v>0.14470899746769536</v>
      </c>
      <c r="X312" s="112"/>
      <c r="Y312" s="112"/>
      <c r="Z312" s="111">
        <f ca="1">IF(Z$202=0,0,Z311/Z$202)</f>
        <v>0</v>
      </c>
      <c r="AA312" s="111">
        <f t="shared" ref="AA312:CL312" ca="1" si="794">IF(AA$202=0,0,AA311/AA$202)</f>
        <v>0</v>
      </c>
      <c r="AB312" s="111">
        <f t="shared" ca="1" si="794"/>
        <v>0</v>
      </c>
      <c r="AC312" s="111">
        <f t="shared" ca="1" si="794"/>
        <v>0</v>
      </c>
      <c r="AD312" s="111">
        <f t="shared" ca="1" si="794"/>
        <v>0</v>
      </c>
      <c r="AE312" s="111">
        <f t="shared" ca="1" si="794"/>
        <v>0</v>
      </c>
      <c r="AF312" s="111">
        <f t="shared" ca="1" si="794"/>
        <v>0</v>
      </c>
      <c r="AG312" s="111">
        <f t="shared" ca="1" si="794"/>
        <v>0</v>
      </c>
      <c r="AH312" s="111">
        <f t="shared" ca="1" si="794"/>
        <v>-699.32381996757886</v>
      </c>
      <c r="AI312" s="111">
        <f t="shared" ca="1" si="794"/>
        <v>-83.454688955556691</v>
      </c>
      <c r="AJ312" s="111">
        <f t="shared" ca="1" si="794"/>
        <v>-27.242761486549355</v>
      </c>
      <c r="AK312" s="111">
        <f t="shared" ca="1" si="794"/>
        <v>-15.132973873420475</v>
      </c>
      <c r="AL312" s="111">
        <f t="shared" ca="1" si="794"/>
        <v>-10.593901985788047</v>
      </c>
      <c r="AM312" s="111">
        <f t="shared" ca="1" si="794"/>
        <v>-8.4856605443121751</v>
      </c>
      <c r="AN312" s="111">
        <f t="shared" ca="1" si="794"/>
        <v>-6.7281721012794726</v>
      </c>
      <c r="AO312" s="111">
        <f t="shared" ca="1" si="794"/>
        <v>-4.6813597150190223</v>
      </c>
      <c r="AP312" s="111">
        <f t="shared" ca="1" si="794"/>
        <v>-3.0738871327535016</v>
      </c>
      <c r="AQ312" s="111">
        <f t="shared" ca="1" si="794"/>
        <v>-2.0150414725591164</v>
      </c>
      <c r="AR312" s="111">
        <f t="shared" ca="1" si="794"/>
        <v>-1.3430870285613594</v>
      </c>
      <c r="AS312" s="111">
        <f t="shared" ca="1" si="794"/>
        <v>-0.9112511996901308</v>
      </c>
      <c r="AT312" s="111">
        <f t="shared" ca="1" si="794"/>
        <v>-0.62411930322437237</v>
      </c>
      <c r="AU312" s="111">
        <f t="shared" ca="1" si="794"/>
        <v>-0.42538848107515254</v>
      </c>
      <c r="AV312" s="111">
        <f t="shared" ca="1" si="794"/>
        <v>-0.282639644234571</v>
      </c>
      <c r="AW312" s="111">
        <f t="shared" ca="1" si="794"/>
        <v>-0.17658261028391048</v>
      </c>
      <c r="AX312" s="111">
        <f t="shared" ca="1" si="794"/>
        <v>-9.5437954529102711E-2</v>
      </c>
      <c r="AY312" s="111">
        <f t="shared" ca="1" si="794"/>
        <v>-3.1159433697023703E-2</v>
      </c>
      <c r="AZ312" s="111">
        <f t="shared" ca="1" si="794"/>
        <v>2.2292151232278051E-2</v>
      </c>
      <c r="BA312" s="111">
        <f t="shared" ca="1" si="794"/>
        <v>6.8256450751351228E-2</v>
      </c>
      <c r="BB312" s="111">
        <f t="shared" ca="1" si="794"/>
        <v>0.10884629960092894</v>
      </c>
      <c r="BC312" s="111">
        <f t="shared" ca="1" si="794"/>
        <v>0.14589178685602902</v>
      </c>
      <c r="BD312" s="111">
        <f t="shared" ca="1" si="794"/>
        <v>0.18119357419900944</v>
      </c>
      <c r="BE312" s="111">
        <f t="shared" ca="1" si="794"/>
        <v>0.21587193786994771</v>
      </c>
      <c r="BF312" s="111">
        <f t="shared" ca="1" si="794"/>
        <v>0.25069657580759785</v>
      </c>
      <c r="BG312" s="111">
        <f t="shared" ca="1" si="794"/>
        <v>0.2846008063914604</v>
      </c>
      <c r="BH312" s="111">
        <f t="shared" ca="1" si="794"/>
        <v>0.31385699395343536</v>
      </c>
      <c r="BI312" s="111">
        <f t="shared" ca="1" si="794"/>
        <v>0.33725524656952627</v>
      </c>
      <c r="BJ312" s="111">
        <f t="shared" ca="1" si="794"/>
        <v>0.35422823212474047</v>
      </c>
      <c r="BK312" s="111">
        <f t="shared" ca="1" si="794"/>
        <v>0.36493432481378935</v>
      </c>
      <c r="BL312" s="111">
        <f t="shared" ca="1" si="794"/>
        <v>0.3711706720337199</v>
      </c>
      <c r="BM312" s="111">
        <f t="shared" ca="1" si="794"/>
        <v>0.37452389759191312</v>
      </c>
      <c r="BN312" s="111">
        <f t="shared" ca="1" si="794"/>
        <v>0.37621107637987167</v>
      </c>
      <c r="BO312" s="111">
        <f t="shared" ca="1" si="794"/>
        <v>0.37697702642593234</v>
      </c>
      <c r="BP312" s="111">
        <f t="shared" ca="1" si="794"/>
        <v>0.37727320037413514</v>
      </c>
      <c r="BQ312" s="111">
        <f t="shared" ca="1" si="794"/>
        <v>0.37738557554475005</v>
      </c>
      <c r="BR312" s="111">
        <f t="shared" ca="1" si="794"/>
        <v>0.37742332997288697</v>
      </c>
      <c r="BS312" s="111">
        <f t="shared" ca="1" si="794"/>
        <v>0.37743256908817269</v>
      </c>
      <c r="BT312" s="111">
        <f t="shared" ca="1" si="794"/>
        <v>0.37743461613411489</v>
      </c>
      <c r="BU312" s="111">
        <f t="shared" ca="1" si="794"/>
        <v>0.50245300551032035</v>
      </c>
      <c r="BV312" s="111">
        <f t="shared" si="794"/>
        <v>0</v>
      </c>
      <c r="BW312" s="111">
        <f t="shared" si="794"/>
        <v>0</v>
      </c>
      <c r="BX312" s="111">
        <f t="shared" si="794"/>
        <v>0</v>
      </c>
      <c r="BY312" s="111">
        <f t="shared" si="794"/>
        <v>0</v>
      </c>
      <c r="BZ312" s="111">
        <f t="shared" si="794"/>
        <v>0</v>
      </c>
      <c r="CA312" s="111">
        <f t="shared" si="794"/>
        <v>0</v>
      </c>
      <c r="CB312" s="111">
        <f t="shared" si="794"/>
        <v>0</v>
      </c>
      <c r="CC312" s="111">
        <f t="shared" si="794"/>
        <v>0</v>
      </c>
      <c r="CD312" s="111">
        <f t="shared" si="794"/>
        <v>0</v>
      </c>
      <c r="CE312" s="111">
        <f t="shared" si="794"/>
        <v>0</v>
      </c>
      <c r="CF312" s="111">
        <f t="shared" si="794"/>
        <v>0</v>
      </c>
      <c r="CG312" s="111">
        <f t="shared" si="794"/>
        <v>0</v>
      </c>
      <c r="CH312" s="111">
        <f t="shared" si="794"/>
        <v>0</v>
      </c>
      <c r="CI312" s="111">
        <f t="shared" si="794"/>
        <v>0</v>
      </c>
      <c r="CJ312" s="111">
        <f t="shared" si="794"/>
        <v>0</v>
      </c>
      <c r="CK312" s="111">
        <f t="shared" si="794"/>
        <v>0</v>
      </c>
      <c r="CL312" s="111">
        <f t="shared" si="794"/>
        <v>0</v>
      </c>
      <c r="CM312" s="111">
        <f t="shared" ref="CM312:CT312" si="795">IF(CM$202=0,0,CM311/CM$202)</f>
        <v>0</v>
      </c>
      <c r="CN312" s="111">
        <f t="shared" si="795"/>
        <v>0</v>
      </c>
      <c r="CO312" s="111">
        <f t="shared" si="795"/>
        <v>0</v>
      </c>
      <c r="CP312" s="111">
        <f t="shared" si="795"/>
        <v>0</v>
      </c>
      <c r="CQ312" s="111">
        <f t="shared" si="795"/>
        <v>0</v>
      </c>
      <c r="CR312" s="111">
        <f t="shared" si="795"/>
        <v>0</v>
      </c>
      <c r="CS312" s="111">
        <f t="shared" si="795"/>
        <v>0</v>
      </c>
      <c r="CT312" s="111">
        <f t="shared" si="795"/>
        <v>0</v>
      </c>
    </row>
    <row r="313" spans="1:99" s="27" customFormat="1" ht="12" x14ac:dyDescent="0.25">
      <c r="A313" s="26">
        <f>ROW()</f>
        <v>313</v>
      </c>
      <c r="B313" s="145"/>
      <c r="C313" s="142"/>
      <c r="E313" s="24"/>
      <c r="F313" s="127" t="s">
        <v>116</v>
      </c>
      <c r="H313" s="67"/>
      <c r="I313" s="67"/>
      <c r="J313" s="67"/>
      <c r="K313" s="67"/>
      <c r="L313" s="67"/>
      <c r="M313" s="27" t="str">
        <f>Lists!$R$8</f>
        <v>руб.</v>
      </c>
      <c r="P313" s="30"/>
      <c r="Q313" s="124"/>
      <c r="R313" s="125"/>
      <c r="S313" s="129"/>
      <c r="T313" s="124"/>
      <c r="U313" s="124"/>
      <c r="V313" s="85"/>
      <c r="W313" s="29">
        <f ca="1">SUM(INDIRECT(ADDRESS(ROW(),SUMIFS($1:$1,$5:$5,1))):INDIRECT(ADDRESS(ROW(),SUMIFS($1:$1,$5:$5,MAX($5:$5)))))</f>
        <v>42142857.142857127</v>
      </c>
      <c r="Z313" s="30">
        <f ca="1">Potoki!Z$161</f>
        <v>0</v>
      </c>
      <c r="AA313" s="30">
        <f ca="1">Potoki!AA$161</f>
        <v>0</v>
      </c>
      <c r="AB313" s="30">
        <f ca="1">Potoki!AB$161</f>
        <v>0</v>
      </c>
      <c r="AC313" s="30">
        <f ca="1">Potoki!AC$161</f>
        <v>357142.8571428571</v>
      </c>
      <c r="AD313" s="30">
        <f ca="1">Potoki!AD$161</f>
        <v>357142.8571428571</v>
      </c>
      <c r="AE313" s="30">
        <f ca="1">Potoki!AE$161</f>
        <v>357142.8571428571</v>
      </c>
      <c r="AF313" s="30">
        <f ca="1">Potoki!AF$161</f>
        <v>357142.8571428571</v>
      </c>
      <c r="AG313" s="30">
        <f ca="1">Potoki!AG$161</f>
        <v>357142.8571428571</v>
      </c>
      <c r="AH313" s="30">
        <f ca="1">Potoki!AH$161</f>
        <v>357142.8571428571</v>
      </c>
      <c r="AI313" s="30">
        <f ca="1">Potoki!AI$161</f>
        <v>357142.8571428571</v>
      </c>
      <c r="AJ313" s="30">
        <f ca="1">Potoki!AJ$161</f>
        <v>357142.8571428571</v>
      </c>
      <c r="AK313" s="30">
        <f ca="1">Potoki!AK$161</f>
        <v>357142.8571428571</v>
      </c>
      <c r="AL313" s="30">
        <f ca="1">Potoki!AL$161</f>
        <v>357142.8571428571</v>
      </c>
      <c r="AM313" s="30">
        <f ca="1">Potoki!AM$161</f>
        <v>357142.8571428571</v>
      </c>
      <c r="AN313" s="30">
        <f ca="1">Potoki!AN$161</f>
        <v>357142.8571428571</v>
      </c>
      <c r="AO313" s="30">
        <f ca="1">Potoki!AO$161</f>
        <v>357142.8571428571</v>
      </c>
      <c r="AP313" s="30">
        <f ca="1">Potoki!AP$161</f>
        <v>357142.8571428571</v>
      </c>
      <c r="AQ313" s="30">
        <f ca="1">Potoki!AQ$161</f>
        <v>357142.8571428571</v>
      </c>
      <c r="AR313" s="30">
        <f ca="1">Potoki!AR$161</f>
        <v>714285.7142857142</v>
      </c>
      <c r="AS313" s="30">
        <f ca="1">Potoki!AS$161</f>
        <v>714285.7142857142</v>
      </c>
      <c r="AT313" s="30">
        <f ca="1">Potoki!AT$161</f>
        <v>714285.7142857142</v>
      </c>
      <c r="AU313" s="30">
        <f ca="1">Potoki!AU$161</f>
        <v>714285.7142857142</v>
      </c>
      <c r="AV313" s="30">
        <f ca="1">Potoki!AV$161</f>
        <v>714285.7142857142</v>
      </c>
      <c r="AW313" s="30">
        <f ca="1">Potoki!AW$161</f>
        <v>714285.7142857142</v>
      </c>
      <c r="AX313" s="30">
        <f ca="1">Potoki!AX$161</f>
        <v>1071428.5714285714</v>
      </c>
      <c r="AY313" s="30">
        <f ca="1">Potoki!AY$161</f>
        <v>1071428.5714285714</v>
      </c>
      <c r="AZ313" s="30">
        <f ca="1">Potoki!AZ$161</f>
        <v>1071428.5714285714</v>
      </c>
      <c r="BA313" s="30">
        <f ca="1">Potoki!BA$161</f>
        <v>1071428.5714285714</v>
      </c>
      <c r="BB313" s="30">
        <f ca="1">Potoki!BB$161</f>
        <v>1071428.5714285714</v>
      </c>
      <c r="BC313" s="30">
        <f ca="1">Potoki!BC$161</f>
        <v>1428571.4285714284</v>
      </c>
      <c r="BD313" s="30">
        <f ca="1">Potoki!BD$161</f>
        <v>1428571.4285714284</v>
      </c>
      <c r="BE313" s="30">
        <f ca="1">Potoki!BE$161</f>
        <v>1428571.4285714284</v>
      </c>
      <c r="BF313" s="30">
        <f ca="1">Potoki!BF$161</f>
        <v>1428571.4285714284</v>
      </c>
      <c r="BG313" s="30">
        <f ca="1">Potoki!BG$161</f>
        <v>1428571.4285714284</v>
      </c>
      <c r="BH313" s="30">
        <f ca="1">Potoki!BH$161</f>
        <v>1428571.4285714284</v>
      </c>
      <c r="BI313" s="30">
        <f ca="1">Potoki!BI$161</f>
        <v>1428571.4285714284</v>
      </c>
      <c r="BJ313" s="30">
        <f ca="1">Potoki!BJ$161</f>
        <v>1428571.4285714284</v>
      </c>
      <c r="BK313" s="30">
        <f ca="1">Potoki!BK$161</f>
        <v>1428571.4285714284</v>
      </c>
      <c r="BL313" s="30">
        <f ca="1">Potoki!BL$161</f>
        <v>1428571.4285714284</v>
      </c>
      <c r="BM313" s="30">
        <f ca="1">Potoki!BM$161</f>
        <v>1428571.4285714284</v>
      </c>
      <c r="BN313" s="30">
        <f ca="1">Potoki!BN$161</f>
        <v>1428571.4285714284</v>
      </c>
      <c r="BO313" s="30">
        <f ca="1">Potoki!BO$161</f>
        <v>1428571.4285714284</v>
      </c>
      <c r="BP313" s="30">
        <f ca="1">Potoki!BP$161</f>
        <v>1428571.4285714284</v>
      </c>
      <c r="BQ313" s="30">
        <f ca="1">Potoki!BQ$161</f>
        <v>1428571.4285714284</v>
      </c>
      <c r="BR313" s="30">
        <f ca="1">Potoki!BR$161</f>
        <v>1428571.4285714284</v>
      </c>
      <c r="BS313" s="30">
        <f ca="1">Potoki!BS$161</f>
        <v>1428571.4285714284</v>
      </c>
      <c r="BT313" s="30">
        <f ca="1">Potoki!BT$161</f>
        <v>1428571.4285714284</v>
      </c>
      <c r="BU313" s="30">
        <f ca="1">Potoki!BU$161</f>
        <v>1428571.4285714284</v>
      </c>
      <c r="BV313" s="30">
        <f ca="1">Potoki!BV$161</f>
        <v>0</v>
      </c>
      <c r="BW313" s="30">
        <f ca="1">Potoki!BW$161</f>
        <v>0</v>
      </c>
      <c r="BX313" s="30">
        <f ca="1">Potoki!BX$161</f>
        <v>0</v>
      </c>
      <c r="BY313" s="30">
        <f ca="1">Potoki!BY$161</f>
        <v>0</v>
      </c>
      <c r="BZ313" s="30">
        <f ca="1">Potoki!BZ$161</f>
        <v>0</v>
      </c>
      <c r="CA313" s="30">
        <f ca="1">Potoki!CA$161</f>
        <v>0</v>
      </c>
      <c r="CB313" s="30">
        <f ca="1">Potoki!CB$161</f>
        <v>0</v>
      </c>
      <c r="CC313" s="30">
        <f ca="1">Potoki!CC$161</f>
        <v>0</v>
      </c>
      <c r="CD313" s="30">
        <f ca="1">Potoki!CD$161</f>
        <v>0</v>
      </c>
      <c r="CE313" s="30">
        <f ca="1">Potoki!CE$161</f>
        <v>0</v>
      </c>
      <c r="CF313" s="30">
        <f ca="1">Potoki!CF$161</f>
        <v>0</v>
      </c>
      <c r="CG313" s="30">
        <f ca="1">Potoki!CG$161</f>
        <v>0</v>
      </c>
      <c r="CH313" s="30">
        <f ca="1">Potoki!CH$161</f>
        <v>0</v>
      </c>
      <c r="CI313" s="30">
        <f ca="1">Potoki!CI$161</f>
        <v>0</v>
      </c>
      <c r="CJ313" s="30">
        <f ca="1">Potoki!CJ$161</f>
        <v>0</v>
      </c>
      <c r="CK313" s="30">
        <f ca="1">Potoki!CK$161</f>
        <v>0</v>
      </c>
      <c r="CL313" s="30">
        <f ca="1">Potoki!CL$161</f>
        <v>0</v>
      </c>
      <c r="CM313" s="30">
        <f ca="1">Potoki!CM$161</f>
        <v>0</v>
      </c>
      <c r="CN313" s="30">
        <f ca="1">Potoki!CN$161</f>
        <v>0</v>
      </c>
      <c r="CO313" s="30">
        <f ca="1">Potoki!CO$161</f>
        <v>0</v>
      </c>
      <c r="CP313" s="30">
        <f ca="1">Potoki!CP$161</f>
        <v>0</v>
      </c>
      <c r="CQ313" s="30">
        <f ca="1">Potoki!CQ$161</f>
        <v>0</v>
      </c>
      <c r="CR313" s="30">
        <f ca="1">Potoki!CR$161</f>
        <v>0</v>
      </c>
      <c r="CS313" s="30">
        <f ca="1">Potoki!CS$161</f>
        <v>0</v>
      </c>
      <c r="CT313" s="30">
        <f ca="1">Potoki!CT$161</f>
        <v>0</v>
      </c>
    </row>
    <row r="314" spans="1:99" s="13" customFormat="1" x14ac:dyDescent="0.3">
      <c r="A314" s="12">
        <f>ROW()</f>
        <v>314</v>
      </c>
      <c r="B314" s="144"/>
      <c r="C314" s="142"/>
      <c r="E314" s="92"/>
      <c r="F314" s="13" t="str">
        <f>F352</f>
        <v>АКТИВЫ</v>
      </c>
      <c r="M314" s="4" t="str">
        <f>Lists!$R$8</f>
        <v>руб.</v>
      </c>
      <c r="P314" s="10"/>
      <c r="R314" s="92"/>
      <c r="S314" s="10"/>
      <c r="V314" s="80">
        <f ca="1">W314-(W311-W313)</f>
        <v>0</v>
      </c>
      <c r="W314" s="10">
        <f ca="1">SUM(INDIRECT(ADDRESS(ROW(),SUMIFS($1:$1,$5:$5,1))):INDIRECT(ADDRESS(ROW(),SUMIFS($1:$1,$5:$5,MAX($5:$5)))))</f>
        <v>86113450.144752905</v>
      </c>
      <c r="Z314" s="10">
        <f ca="1">Z311-Z313</f>
        <v>-3370000</v>
      </c>
      <c r="AA314" s="10">
        <f t="shared" ref="AA314:CL314" ca="1" si="796">AA311-AA313</f>
        <v>-3480000</v>
      </c>
      <c r="AB314" s="10">
        <f t="shared" ca="1" si="796"/>
        <v>-3744680</v>
      </c>
      <c r="AC314" s="10">
        <f t="shared" ca="1" si="796"/>
        <v>-4277462.8571428573</v>
      </c>
      <c r="AD314" s="10">
        <f t="shared" ca="1" si="796"/>
        <v>-4447798.8571428573</v>
      </c>
      <c r="AE314" s="10">
        <f t="shared" ca="1" si="796"/>
        <v>-4571068.6571428571</v>
      </c>
      <c r="AF314" s="10">
        <f t="shared" ca="1" si="796"/>
        <v>-4601079.0571428575</v>
      </c>
      <c r="AG314" s="10">
        <f t="shared" ca="1" si="796"/>
        <v>-4655392.0171428574</v>
      </c>
      <c r="AH314" s="10">
        <f t="shared" ca="1" si="796"/>
        <v>-4757428.1971428571</v>
      </c>
      <c r="AI314" s="10">
        <f t="shared" ca="1" si="796"/>
        <v>-4908127.3371428577</v>
      </c>
      <c r="AJ314" s="10">
        <f t="shared" ca="1" si="796"/>
        <v>-5076821.6091428576</v>
      </c>
      <c r="AK314" s="10">
        <f t="shared" ca="1" si="796"/>
        <v>-5241119.8776428578</v>
      </c>
      <c r="AL314" s="10">
        <f t="shared" ca="1" si="796"/>
        <v>-5469328.8366428576</v>
      </c>
      <c r="AM314" s="10">
        <f t="shared" ca="1" si="796"/>
        <v>-5804700.9573428575</v>
      </c>
      <c r="AN314" s="10">
        <f t="shared" ca="1" si="796"/>
        <v>-6269190.9557928573</v>
      </c>
      <c r="AO314" s="10">
        <f t="shared" ca="1" si="796"/>
        <v>-6792345.0831678575</v>
      </c>
      <c r="AP314" s="10">
        <f t="shared" ca="1" si="796"/>
        <v>-7172229.5941678574</v>
      </c>
      <c r="AQ314" s="10">
        <f t="shared" ca="1" si="796"/>
        <v>-7293988.3302478576</v>
      </c>
      <c r="AR314" s="10">
        <f t="shared" ca="1" si="796"/>
        <v>-7452973.3380907141</v>
      </c>
      <c r="AS314" s="10">
        <f t="shared" ca="1" si="796"/>
        <v>-6944965.6827257155</v>
      </c>
      <c r="AT314" s="10">
        <f t="shared" ca="1" si="796"/>
        <v>-6214397.3347132131</v>
      </c>
      <c r="AU314" s="10">
        <f t="shared" ca="1" si="796"/>
        <v>-5340721.4154607151</v>
      </c>
      <c r="AV314" s="10">
        <f t="shared" ca="1" si="796"/>
        <v>-4384702.8017632132</v>
      </c>
      <c r="AW314" s="10">
        <f t="shared" ca="1" si="796"/>
        <v>-3384120.7699207142</v>
      </c>
      <c r="AX314" s="10">
        <f t="shared" ca="1" si="796"/>
        <v>-2718847.6893160725</v>
      </c>
      <c r="AY314" s="10">
        <f t="shared" ca="1" si="796"/>
        <v>-1676153.4157660715</v>
      </c>
      <c r="AZ314" s="10">
        <f t="shared" ca="1" si="796"/>
        <v>-590932.77714107279</v>
      </c>
      <c r="BA314" s="10">
        <f t="shared" ca="1" si="796"/>
        <v>546375.29013393028</v>
      </c>
      <c r="BB314" s="10">
        <f t="shared" ca="1" si="796"/>
        <v>1742170.2389214276</v>
      </c>
      <c r="BC314" s="10">
        <f t="shared" ca="1" si="796"/>
        <v>2655921.8706535716</v>
      </c>
      <c r="BD314" s="10">
        <f t="shared" ca="1" si="796"/>
        <v>4033360.5574035766</v>
      </c>
      <c r="BE314" s="10">
        <f t="shared" ca="1" si="796"/>
        <v>5538889.6941535724</v>
      </c>
      <c r="BF314" s="10">
        <f t="shared" ca="1" si="796"/>
        <v>7167066.6809035717</v>
      </c>
      <c r="BG314" s="10">
        <f t="shared" ca="1" si="796"/>
        <v>8817443.0976535659</v>
      </c>
      <c r="BH314" s="10">
        <f t="shared" ca="1" si="796"/>
        <v>10291463.935653578</v>
      </c>
      <c r="BI314" s="10">
        <f t="shared" ca="1" si="796"/>
        <v>11482574.921153571</v>
      </c>
      <c r="BJ314" s="10">
        <f t="shared" ca="1" si="796"/>
        <v>12338457.833403572</v>
      </c>
      <c r="BK314" s="10">
        <f t="shared" ca="1" si="796"/>
        <v>12875287.741778575</v>
      </c>
      <c r="BL314" s="10">
        <f t="shared" ca="1" si="796"/>
        <v>13184226.39359108</v>
      </c>
      <c r="BM314" s="10">
        <f t="shared" ca="1" si="796"/>
        <v>13347988.694778565</v>
      </c>
      <c r="BN314" s="10">
        <f t="shared" ca="1" si="796"/>
        <v>13428534.83929107</v>
      </c>
      <c r="BO314" s="10">
        <f t="shared" ca="1" si="796"/>
        <v>13464143.546803575</v>
      </c>
      <c r="BP314" s="10">
        <f t="shared" ca="1" si="796"/>
        <v>13477822.811841067</v>
      </c>
      <c r="BQ314" s="10">
        <f t="shared" ca="1" si="796"/>
        <v>13482899.044191074</v>
      </c>
      <c r="BR314" s="10">
        <f t="shared" ca="1" si="796"/>
        <v>13484544.192316081</v>
      </c>
      <c r="BS314" s="10">
        <f t="shared" ca="1" si="796"/>
        <v>13484941.911791075</v>
      </c>
      <c r="BT314" s="10">
        <f t="shared" ca="1" si="796"/>
        <v>13485027.249753576</v>
      </c>
      <c r="BU314" s="10">
        <f t="shared" ca="1" si="796"/>
        <v>18424887.047628578</v>
      </c>
      <c r="BV314" s="10">
        <f t="shared" ca="1" si="796"/>
        <v>0</v>
      </c>
      <c r="BW314" s="10">
        <f t="shared" ca="1" si="796"/>
        <v>0</v>
      </c>
      <c r="BX314" s="10">
        <f t="shared" ca="1" si="796"/>
        <v>0</v>
      </c>
      <c r="BY314" s="10">
        <f t="shared" ca="1" si="796"/>
        <v>0</v>
      </c>
      <c r="BZ314" s="10">
        <f t="shared" ca="1" si="796"/>
        <v>0</v>
      </c>
      <c r="CA314" s="10">
        <f t="shared" ca="1" si="796"/>
        <v>0</v>
      </c>
      <c r="CB314" s="10">
        <f t="shared" ca="1" si="796"/>
        <v>0</v>
      </c>
      <c r="CC314" s="10">
        <f t="shared" ca="1" si="796"/>
        <v>0</v>
      </c>
      <c r="CD314" s="10">
        <f t="shared" ca="1" si="796"/>
        <v>0</v>
      </c>
      <c r="CE314" s="10">
        <f t="shared" ca="1" si="796"/>
        <v>0</v>
      </c>
      <c r="CF314" s="10">
        <f t="shared" ca="1" si="796"/>
        <v>0</v>
      </c>
      <c r="CG314" s="10">
        <f t="shared" ca="1" si="796"/>
        <v>0</v>
      </c>
      <c r="CH314" s="10">
        <f t="shared" ca="1" si="796"/>
        <v>0</v>
      </c>
      <c r="CI314" s="10">
        <f t="shared" ca="1" si="796"/>
        <v>0</v>
      </c>
      <c r="CJ314" s="10">
        <f t="shared" ca="1" si="796"/>
        <v>0</v>
      </c>
      <c r="CK314" s="10">
        <f t="shared" ca="1" si="796"/>
        <v>0</v>
      </c>
      <c r="CL314" s="10">
        <f t="shared" ca="1" si="796"/>
        <v>0</v>
      </c>
      <c r="CM314" s="10">
        <f t="shared" ref="CM314:CT314" ca="1" si="797">CM311-CM313</f>
        <v>0</v>
      </c>
      <c r="CN314" s="10">
        <f t="shared" ca="1" si="797"/>
        <v>0</v>
      </c>
      <c r="CO314" s="10">
        <f t="shared" ca="1" si="797"/>
        <v>0</v>
      </c>
      <c r="CP314" s="10">
        <f t="shared" ca="1" si="797"/>
        <v>0</v>
      </c>
      <c r="CQ314" s="10">
        <f t="shared" ca="1" si="797"/>
        <v>0</v>
      </c>
      <c r="CR314" s="10">
        <f t="shared" ca="1" si="797"/>
        <v>0</v>
      </c>
      <c r="CS314" s="10">
        <f t="shared" ca="1" si="797"/>
        <v>0</v>
      </c>
      <c r="CT314" s="10">
        <f t="shared" ca="1" si="797"/>
        <v>0</v>
      </c>
    </row>
    <row r="315" spans="1:99" s="107" customFormat="1" ht="12" x14ac:dyDescent="0.25">
      <c r="A315" s="105">
        <f>ROW()</f>
        <v>315</v>
      </c>
      <c r="B315" s="147"/>
      <c r="C315" s="143"/>
      <c r="E315" s="108"/>
      <c r="F315" s="107" t="s">
        <v>151</v>
      </c>
      <c r="M315" s="107" t="s">
        <v>74</v>
      </c>
      <c r="P315" s="109"/>
      <c r="R315" s="108"/>
      <c r="S315" s="128"/>
      <c r="V315" s="110"/>
      <c r="W315" s="111">
        <f ca="1">IF(W$202=0,0,W314/W$202)</f>
        <v>9.7160064112771838E-2</v>
      </c>
      <c r="X315" s="112"/>
      <c r="Y315" s="112"/>
      <c r="Z315" s="111">
        <f ca="1">IF(Z$202=0,0,Z314/Z$202)</f>
        <v>0</v>
      </c>
      <c r="AA315" s="111">
        <f t="shared" ref="AA315:CL315" ca="1" si="798">IF(AA$202=0,0,AA314/AA$202)</f>
        <v>0</v>
      </c>
      <c r="AB315" s="111">
        <f t="shared" ca="1" si="798"/>
        <v>0</v>
      </c>
      <c r="AC315" s="111">
        <f t="shared" ca="1" si="798"/>
        <v>0</v>
      </c>
      <c r="AD315" s="111">
        <f t="shared" ca="1" si="798"/>
        <v>0</v>
      </c>
      <c r="AE315" s="111">
        <f t="shared" ca="1" si="798"/>
        <v>0</v>
      </c>
      <c r="AF315" s="111">
        <f t="shared" ca="1" si="798"/>
        <v>0</v>
      </c>
      <c r="AG315" s="111">
        <f t="shared" ca="1" si="798"/>
        <v>0</v>
      </c>
      <c r="AH315" s="111">
        <f t="shared" ca="1" si="798"/>
        <v>-756.08343618175786</v>
      </c>
      <c r="AI315" s="111">
        <f t="shared" ca="1" si="798"/>
        <v>-90.00387544180812</v>
      </c>
      <c r="AJ315" s="111">
        <f t="shared" ca="1" si="798"/>
        <v>-29.304248758250772</v>
      </c>
      <c r="AK315" s="111">
        <f t="shared" ca="1" si="798"/>
        <v>-16.239578901154264</v>
      </c>
      <c r="AL315" s="111">
        <f t="shared" ca="1" si="798"/>
        <v>-11.334003468532964</v>
      </c>
      <c r="AM315" s="111">
        <f t="shared" ca="1" si="798"/>
        <v>-9.0419819264427836</v>
      </c>
      <c r="AN315" s="111">
        <f t="shared" ca="1" si="798"/>
        <v>-7.1346164615932048</v>
      </c>
      <c r="AO315" s="111">
        <f t="shared" ca="1" si="798"/>
        <v>-4.9411672743174506</v>
      </c>
      <c r="AP315" s="111">
        <f t="shared" ca="1" si="798"/>
        <v>-3.2349733926189899</v>
      </c>
      <c r="AQ315" s="111">
        <f t="shared" ca="1" si="798"/>
        <v>-2.1187856991764331</v>
      </c>
      <c r="AR315" s="111">
        <f t="shared" ca="1" si="798"/>
        <v>-1.4854512292930937</v>
      </c>
      <c r="AS315" s="111">
        <f t="shared" ca="1" si="798"/>
        <v>-1.0157171195193186</v>
      </c>
      <c r="AT315" s="111">
        <f t="shared" ca="1" si="798"/>
        <v>-0.70517211325233931</v>
      </c>
      <c r="AU315" s="111">
        <f t="shared" ca="1" si="798"/>
        <v>-0.49106515631274639</v>
      </c>
      <c r="AV315" s="111">
        <f t="shared" ca="1" si="798"/>
        <v>-0.33764305538812384</v>
      </c>
      <c r="AW315" s="111">
        <f t="shared" ca="1" si="798"/>
        <v>-0.22382539243663779</v>
      </c>
      <c r="AX315" s="111">
        <f t="shared" ca="1" si="798"/>
        <v>-0.15750774003232293</v>
      </c>
      <c r="AY315" s="111">
        <f t="shared" ca="1" si="798"/>
        <v>-8.636653796127812E-2</v>
      </c>
      <c r="AZ315" s="111">
        <f t="shared" ca="1" si="798"/>
        <v>-2.7415771361063903E-2</v>
      </c>
      <c r="BA315" s="111">
        <f t="shared" ca="1" si="798"/>
        <v>2.3052014504875172E-2</v>
      </c>
      <c r="BB315" s="111">
        <f t="shared" ca="1" si="798"/>
        <v>6.7397236266912797E-2</v>
      </c>
      <c r="BC315" s="111">
        <f t="shared" ca="1" si="798"/>
        <v>9.486542370706727E-2</v>
      </c>
      <c r="BD315" s="111">
        <f t="shared" ca="1" si="798"/>
        <v>0.13380229144299849</v>
      </c>
      <c r="BE315" s="111">
        <f t="shared" ca="1" si="798"/>
        <v>0.1716106958996815</v>
      </c>
      <c r="BF315" s="111">
        <f t="shared" ca="1" si="798"/>
        <v>0.20903149395117945</v>
      </c>
      <c r="BG315" s="111">
        <f t="shared" ca="1" si="798"/>
        <v>0.24491975972511085</v>
      </c>
      <c r="BH315" s="111">
        <f t="shared" ca="1" si="798"/>
        <v>0.27560052797144535</v>
      </c>
      <c r="BI315" s="111">
        <f t="shared" ca="1" si="798"/>
        <v>0.29993917901559447</v>
      </c>
      <c r="BJ315" s="111">
        <f t="shared" ca="1" si="798"/>
        <v>0.31747082266644344</v>
      </c>
      <c r="BK315" s="111">
        <f t="shared" ca="1" si="798"/>
        <v>0.32848718537224325</v>
      </c>
      <c r="BL315" s="111">
        <f t="shared" ca="1" si="798"/>
        <v>0.33488440956406235</v>
      </c>
      <c r="BM315" s="111">
        <f t="shared" ca="1" si="798"/>
        <v>0.33831559640742054</v>
      </c>
      <c r="BN315" s="111">
        <f t="shared" ca="1" si="798"/>
        <v>0.34003684533254197</v>
      </c>
      <c r="BO315" s="111">
        <f t="shared" ca="1" si="798"/>
        <v>0.34081581538614725</v>
      </c>
      <c r="BP315" s="111">
        <f t="shared" ca="1" si="798"/>
        <v>0.34111678949919516</v>
      </c>
      <c r="BQ315" s="111">
        <f t="shared" ca="1" si="798"/>
        <v>0.34123070726646842</v>
      </c>
      <c r="BR315" s="111">
        <f t="shared" ca="1" si="798"/>
        <v>0.34126883352947607</v>
      </c>
      <c r="BS315" s="111">
        <f t="shared" ca="1" si="798"/>
        <v>0.3412781518086177</v>
      </c>
      <c r="BT315" s="111">
        <f t="shared" ca="1" si="798"/>
        <v>0.34128020964960437</v>
      </c>
      <c r="BU315" s="111">
        <f t="shared" ca="1" si="798"/>
        <v>0.46629859902580978</v>
      </c>
      <c r="BV315" s="111">
        <f t="shared" si="798"/>
        <v>0</v>
      </c>
      <c r="BW315" s="111">
        <f t="shared" si="798"/>
        <v>0</v>
      </c>
      <c r="BX315" s="111">
        <f t="shared" si="798"/>
        <v>0</v>
      </c>
      <c r="BY315" s="111">
        <f t="shared" si="798"/>
        <v>0</v>
      </c>
      <c r="BZ315" s="111">
        <f t="shared" si="798"/>
        <v>0</v>
      </c>
      <c r="CA315" s="111">
        <f t="shared" si="798"/>
        <v>0</v>
      </c>
      <c r="CB315" s="111">
        <f t="shared" si="798"/>
        <v>0</v>
      </c>
      <c r="CC315" s="111">
        <f t="shared" si="798"/>
        <v>0</v>
      </c>
      <c r="CD315" s="111">
        <f t="shared" si="798"/>
        <v>0</v>
      </c>
      <c r="CE315" s="111">
        <f t="shared" si="798"/>
        <v>0</v>
      </c>
      <c r="CF315" s="111">
        <f t="shared" si="798"/>
        <v>0</v>
      </c>
      <c r="CG315" s="111">
        <f t="shared" si="798"/>
        <v>0</v>
      </c>
      <c r="CH315" s="111">
        <f t="shared" si="798"/>
        <v>0</v>
      </c>
      <c r="CI315" s="111">
        <f t="shared" si="798"/>
        <v>0</v>
      </c>
      <c r="CJ315" s="111">
        <f t="shared" si="798"/>
        <v>0</v>
      </c>
      <c r="CK315" s="111">
        <f t="shared" si="798"/>
        <v>0</v>
      </c>
      <c r="CL315" s="111">
        <f t="shared" si="798"/>
        <v>0</v>
      </c>
      <c r="CM315" s="111">
        <f t="shared" ref="CM315:CT315" si="799">IF(CM$202=0,0,CM314/CM$202)</f>
        <v>0</v>
      </c>
      <c r="CN315" s="111">
        <f t="shared" si="799"/>
        <v>0</v>
      </c>
      <c r="CO315" s="111">
        <f t="shared" si="799"/>
        <v>0</v>
      </c>
      <c r="CP315" s="111">
        <f t="shared" si="799"/>
        <v>0</v>
      </c>
      <c r="CQ315" s="111">
        <f t="shared" si="799"/>
        <v>0</v>
      </c>
      <c r="CR315" s="111">
        <f t="shared" si="799"/>
        <v>0</v>
      </c>
      <c r="CS315" s="111">
        <f t="shared" si="799"/>
        <v>0</v>
      </c>
      <c r="CT315" s="111">
        <f t="shared" si="799"/>
        <v>0</v>
      </c>
    </row>
    <row r="316" spans="1:99" x14ac:dyDescent="0.3">
      <c r="A316" s="11">
        <f>ROW()</f>
        <v>316</v>
      </c>
    </row>
    <row r="317" spans="1:99" s="2" customFormat="1" ht="4.95" customHeight="1" x14ac:dyDescent="0.25">
      <c r="A317" s="11">
        <f>ROW()</f>
        <v>317</v>
      </c>
      <c r="C317" s="142"/>
      <c r="E317" s="87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9"/>
      <c r="Q317" s="88"/>
      <c r="R317" s="87"/>
      <c r="S317" s="89"/>
      <c r="T317" s="88"/>
      <c r="U317" s="88"/>
      <c r="V317" s="90"/>
      <c r="W317" s="91"/>
      <c r="X317" s="88"/>
      <c r="Y317" s="88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/>
      <c r="BI317" s="89"/>
      <c r="BJ317" s="89"/>
      <c r="BK317" s="89"/>
      <c r="BL317" s="89"/>
      <c r="BM317" s="89"/>
      <c r="BN317" s="89"/>
      <c r="BO317" s="89"/>
      <c r="BP317" s="89"/>
      <c r="BQ317" s="89"/>
      <c r="BR317" s="89"/>
      <c r="BS317" s="89"/>
      <c r="BT317" s="89"/>
      <c r="BU317" s="89"/>
      <c r="BV317" s="89"/>
      <c r="BW317" s="89"/>
      <c r="BX317" s="89"/>
      <c r="BY317" s="89"/>
      <c r="BZ317" s="89"/>
      <c r="CA317" s="89"/>
      <c r="CB317" s="89"/>
      <c r="CC317" s="89"/>
      <c r="CD317" s="89"/>
      <c r="CE317" s="89"/>
      <c r="CF317" s="89"/>
      <c r="CG317" s="89"/>
      <c r="CH317" s="89"/>
      <c r="CI317" s="89"/>
      <c r="CJ317" s="89"/>
      <c r="CK317" s="89"/>
      <c r="CL317" s="89"/>
      <c r="CM317" s="89"/>
      <c r="CN317" s="89"/>
      <c r="CO317" s="89"/>
      <c r="CP317" s="89"/>
      <c r="CQ317" s="89"/>
      <c r="CR317" s="89"/>
      <c r="CS317" s="89"/>
      <c r="CT317" s="89"/>
      <c r="CU317" s="88"/>
    </row>
    <row r="318" spans="1:99" s="31" customFormat="1" ht="12" x14ac:dyDescent="0.25">
      <c r="A318" s="77">
        <f>ROW()</f>
        <v>318</v>
      </c>
      <c r="C318" s="142"/>
      <c r="E318" s="44"/>
      <c r="F318" s="31" t="s">
        <v>78</v>
      </c>
      <c r="P318" s="81"/>
      <c r="R318" s="44"/>
      <c r="S318" s="81"/>
      <c r="V318" s="86"/>
      <c r="W318" s="81">
        <f ca="1">SUM(INDIRECT(ADDRESS(ROW(),SUMIFS($1:$1,$5:$5,1))):INDIRECT(ADDRESS(ROW(),SUMIFS($1:$1,$5:$5,MAX($5:$5)))))</f>
        <v>700298945.4082073</v>
      </c>
      <c r="Z318" s="81">
        <f ca="1">Z319-Z375</f>
        <v>0</v>
      </c>
      <c r="AA318" s="81">
        <f ca="1">AA319-AA375</f>
        <v>0</v>
      </c>
      <c r="AB318" s="81">
        <f t="shared" ref="AB318" ca="1" si="800">AB319-AB375</f>
        <v>0</v>
      </c>
      <c r="AC318" s="81">
        <f t="shared" ref="AC318" ca="1" si="801">AC319-AC375</f>
        <v>-2380</v>
      </c>
      <c r="AD318" s="81">
        <f t="shared" ref="AD318" ca="1" si="802">AD319-AD375</f>
        <v>-12701.466666668653</v>
      </c>
      <c r="AE318" s="81">
        <f t="shared" ref="AE318" ca="1" si="803">AE319-AE375</f>
        <v>-33172.133333336562</v>
      </c>
      <c r="AF318" s="81">
        <f t="shared" ref="AF318" ca="1" si="804">AF319-AF375</f>
        <v>-64507.393333334476</v>
      </c>
      <c r="AG318" s="81">
        <f t="shared" ref="AG318" ca="1" si="805">AG319-AG375</f>
        <v>-105830.8900000006</v>
      </c>
      <c r="AH318" s="81">
        <f t="shared" ref="AH318" ca="1" si="806">AH319-AH375</f>
        <v>-158960.80000000447</v>
      </c>
      <c r="AI318" s="81">
        <f t="shared" ref="AI318" ca="1" si="807">AI319-AI375</f>
        <v>-234173.4113333337</v>
      </c>
      <c r="AJ318" s="81">
        <f t="shared" ref="AJ318" ca="1" si="808">AJ319-AJ375</f>
        <v>-343243.76066667214</v>
      </c>
      <c r="AK318" s="81">
        <f t="shared" ref="AK318" ca="1" si="809">AK319-AK375</f>
        <v>-507147.17850001156</v>
      </c>
      <c r="AL318" s="81">
        <f t="shared" ref="AL318" ca="1" si="810">AL319-AL375</f>
        <v>-748471.14933334291</v>
      </c>
      <c r="AM318" s="81">
        <f t="shared" ref="AM318" ca="1" si="811">AM319-AM375</f>
        <v>-1084104.418666672</v>
      </c>
      <c r="AN318" s="81">
        <f t="shared" ref="AN318" ca="1" si="812">AN319-AN375</f>
        <v>-1511787.3512500077</v>
      </c>
      <c r="AO318" s="81">
        <f t="shared" ref="AO318" ca="1" si="813">AO319-AO375</f>
        <v>-1994407.637375012</v>
      </c>
      <c r="AP318" s="81">
        <f t="shared" ref="AP318" ca="1" si="814">AP319-AP375</f>
        <v>-2477703.5889166892</v>
      </c>
      <c r="AQ318" s="81">
        <f t="shared" ref="AQ318" ca="1" si="815">AQ319-AQ375</f>
        <v>-2899700.058491677</v>
      </c>
      <c r="AR318" s="81">
        <f t="shared" ref="AR318" ca="1" si="816">AR319-AR375</f>
        <v>-3202934.6412333399</v>
      </c>
      <c r="AS318" s="81">
        <f t="shared" ref="AS318" ca="1" si="817">AS319-AS375</f>
        <v>-3346843.2419166639</v>
      </c>
      <c r="AT318" s="81">
        <f t="shared" ref="AT318" ca="1" si="818">AT319-AT375</f>
        <v>-3305754.5613708347</v>
      </c>
      <c r="AU318" s="81">
        <f t="shared" ref="AU318" ca="1" si="819">AU319-AU375</f>
        <v>-3065041.1206208467</v>
      </c>
      <c r="AV318" s="81">
        <f t="shared" ref="AV318" ca="1" si="820">AV319-AV375</f>
        <v>-2616851.0239916593</v>
      </c>
      <c r="AW318" s="81">
        <f t="shared" ref="AW318" ca="1" si="821">AW319-AW375</f>
        <v>-1957381.7133083642</v>
      </c>
      <c r="AX318" s="81">
        <f t="shared" ref="AX318" ca="1" si="822">AX319-AX375</f>
        <v>-1085143.859995842</v>
      </c>
      <c r="AY318" s="81">
        <f t="shared" ref="AY318" ca="1" si="823">AY319-AY375</f>
        <v>454.23035833239555</v>
      </c>
      <c r="AZ318" s="81">
        <f t="shared" ref="AZ318" ca="1" si="824">AZ319-AZ375</f>
        <v>1305575.7934208214</v>
      </c>
      <c r="BA318" s="81">
        <f t="shared" ref="BA318" ca="1" si="825">BA319-BA375</f>
        <v>2850127.8047750294</v>
      </c>
      <c r="BB318" s="81">
        <f t="shared" ref="BB318" ca="1" si="826">BB319-BB375</f>
        <v>4659495.7177333534</v>
      </c>
      <c r="BC318" s="81">
        <f t="shared" ref="BC318" ca="1" si="827">BC319-BC375</f>
        <v>6760842.9819417</v>
      </c>
      <c r="BD318" s="81">
        <f t="shared" ref="BD318" ca="1" si="828">BD319-BD375</f>
        <v>9179140.1890666485</v>
      </c>
      <c r="BE318" s="81">
        <f t="shared" ref="BE318" ca="1" si="829">BE319-BE375</f>
        <v>11929028.372441649</v>
      </c>
      <c r="BF318" s="81">
        <f t="shared" ref="BF318" ca="1" si="830">BF319-BF375</f>
        <v>15001205.118733287</v>
      </c>
      <c r="BG318" s="81">
        <f t="shared" ref="BG318" ca="1" si="831">BG319-BG375</f>
        <v>18352373.106274962</v>
      </c>
      <c r="BH318" s="81">
        <f t="shared" ref="BH318" ca="1" si="832">BH319-BH375</f>
        <v>21923769.631316662</v>
      </c>
      <c r="BI318" s="81">
        <f t="shared" ref="BI318" ca="1" si="833">BI319-BI375</f>
        <v>25650674.222191691</v>
      </c>
      <c r="BJ318" s="81">
        <f t="shared" ref="BJ318" ca="1" si="834">BJ319-BJ375</f>
        <v>29473985.687649906</v>
      </c>
      <c r="BK318" s="81">
        <f t="shared" ref="BK318" ca="1" si="835">BK319-BK375</f>
        <v>33352209.781649888</v>
      </c>
      <c r="BL318" s="81">
        <f t="shared" ref="BL318" ca="1" si="836">BL319-BL375</f>
        <v>37259314.788045764</v>
      </c>
      <c r="BM318" s="81">
        <f t="shared" ref="BM318" ca="1" si="837">BM319-BM375</f>
        <v>41180521.529754043</v>
      </c>
      <c r="BN318" s="81">
        <f t="shared" ref="BN318" ca="1" si="838">BN319-BN375</f>
        <v>45107914.140399992</v>
      </c>
      <c r="BO318" s="81">
        <f t="shared" ref="BO318" ca="1" si="839">BO319-BO375</f>
        <v>49037673.719566584</v>
      </c>
      <c r="BP318" s="81">
        <f t="shared" ref="BP318" ca="1" si="840">BP319-BP375</f>
        <v>52968306.74387908</v>
      </c>
      <c r="BQ318" s="81">
        <f t="shared" ref="BQ318" ca="1" si="841">BQ319-BQ375</f>
        <v>56899220.73239994</v>
      </c>
      <c r="BR318" s="81">
        <f t="shared" ref="BR318" ca="1" si="842">BR319-BR375</f>
        <v>60830202.449462533</v>
      </c>
      <c r="BS318" s="81">
        <f t="shared" ref="BS318" ca="1" si="843">BS319-BS375</f>
        <v>64761198.586149931</v>
      </c>
      <c r="BT318" s="81">
        <f t="shared" ref="BT318" ca="1" si="844">BT319-BT375</f>
        <v>68692196.689149976</v>
      </c>
      <c r="BU318" s="81">
        <f t="shared" ref="BU318" ca="1" si="845">BU319-BU375</f>
        <v>73881754.792149782</v>
      </c>
      <c r="BV318" s="81">
        <f t="shared" ref="BV318" ca="1" si="846">BV319-BV375</f>
        <v>0</v>
      </c>
      <c r="BW318" s="81">
        <f t="shared" ref="BW318" ca="1" si="847">BW319-BW375</f>
        <v>0</v>
      </c>
      <c r="BX318" s="81">
        <f t="shared" ref="BX318" ca="1" si="848">BX319-BX375</f>
        <v>0</v>
      </c>
      <c r="BY318" s="81">
        <f t="shared" ref="BY318" ca="1" si="849">BY319-BY375</f>
        <v>0</v>
      </c>
      <c r="BZ318" s="81">
        <f t="shared" ref="BZ318" ca="1" si="850">BZ319-BZ375</f>
        <v>0</v>
      </c>
      <c r="CA318" s="81">
        <f t="shared" ref="CA318" ca="1" si="851">CA319-CA375</f>
        <v>0</v>
      </c>
      <c r="CB318" s="81">
        <f t="shared" ref="CB318" ca="1" si="852">CB319-CB375</f>
        <v>0</v>
      </c>
      <c r="CC318" s="81">
        <f t="shared" ref="CC318" ca="1" si="853">CC319-CC375</f>
        <v>0</v>
      </c>
      <c r="CD318" s="81">
        <f t="shared" ref="CD318" ca="1" si="854">CD319-CD375</f>
        <v>0</v>
      </c>
      <c r="CE318" s="81">
        <f t="shared" ref="CE318" ca="1" si="855">CE319-CE375</f>
        <v>0</v>
      </c>
      <c r="CF318" s="81">
        <f t="shared" ref="CF318" ca="1" si="856">CF319-CF375</f>
        <v>0</v>
      </c>
      <c r="CG318" s="81">
        <f t="shared" ref="CG318" ca="1" si="857">CG319-CG375</f>
        <v>0</v>
      </c>
      <c r="CH318" s="81">
        <f t="shared" ref="CH318" ca="1" si="858">CH319-CH375</f>
        <v>0</v>
      </c>
      <c r="CI318" s="81">
        <f t="shared" ref="CI318" ca="1" si="859">CI319-CI375</f>
        <v>0</v>
      </c>
      <c r="CJ318" s="81">
        <f t="shared" ref="CJ318" ca="1" si="860">CJ319-CJ375</f>
        <v>0</v>
      </c>
      <c r="CK318" s="81">
        <f t="shared" ref="CK318" ca="1" si="861">CK319-CK375</f>
        <v>0</v>
      </c>
      <c r="CL318" s="81">
        <f t="shared" ref="CL318" ca="1" si="862">CL319-CL375</f>
        <v>0</v>
      </c>
      <c r="CM318" s="81">
        <f t="shared" ref="CM318" ca="1" si="863">CM319-CM375</f>
        <v>0</v>
      </c>
      <c r="CN318" s="81">
        <f t="shared" ref="CN318" ca="1" si="864">CN319-CN375</f>
        <v>0</v>
      </c>
      <c r="CO318" s="81">
        <f t="shared" ref="CO318" ca="1" si="865">CO319-CO375</f>
        <v>0</v>
      </c>
      <c r="CP318" s="81">
        <f t="shared" ref="CP318" ca="1" si="866">CP319-CP375</f>
        <v>0</v>
      </c>
      <c r="CQ318" s="81">
        <f t="shared" ref="CQ318" ca="1" si="867">CQ319-CQ375</f>
        <v>0</v>
      </c>
      <c r="CR318" s="81">
        <f t="shared" ref="CR318" ca="1" si="868">CR319-CR375</f>
        <v>0</v>
      </c>
      <c r="CS318" s="81">
        <f t="shared" ref="CS318" ca="1" si="869">CS319-CS375</f>
        <v>0</v>
      </c>
      <c r="CT318" s="81">
        <f t="shared" ref="CT318" ca="1" si="870">CT319-CT375</f>
        <v>0</v>
      </c>
    </row>
    <row r="319" spans="1:99" s="13" customFormat="1" x14ac:dyDescent="0.3">
      <c r="A319" s="12">
        <f>ROW()</f>
        <v>319</v>
      </c>
      <c r="C319" s="142"/>
      <c r="E319" s="92"/>
      <c r="F319" s="13" t="s">
        <v>79</v>
      </c>
      <c r="M319" s="14"/>
      <c r="P319" s="10"/>
      <c r="R319" s="92"/>
      <c r="S319" s="10"/>
      <c r="V319" s="80"/>
      <c r="W319" s="10"/>
      <c r="Z319" s="10">
        <f ca="1">Z321+Z325+Z326+Z332+Z359+Z370+Z371+Z372+Z373</f>
        <v>5908787.8787878789</v>
      </c>
      <c r="AA319" s="10">
        <f t="shared" ref="AA319:CL319" ca="1" si="871">AA321+AA325+AA326+AA332+AA359+AA370+AA371+AA372+AA373</f>
        <v>20799242.424242426</v>
      </c>
      <c r="AB319" s="10">
        <f t="shared" ca="1" si="871"/>
        <v>30641683.636363637</v>
      </c>
      <c r="AC319" s="10">
        <f t="shared" ca="1" si="871"/>
        <v>30147319.134199135</v>
      </c>
      <c r="AD319" s="10">
        <f t="shared" ca="1" si="871"/>
        <v>29619284.498701297</v>
      </c>
      <c r="AE319" s="10">
        <f t="shared" ca="1" si="871"/>
        <v>29074814.996536795</v>
      </c>
      <c r="AF319" s="10">
        <f t="shared" ca="1" si="871"/>
        <v>28543287.867705621</v>
      </c>
      <c r="AG319" s="10">
        <f t="shared" ca="1" si="871"/>
        <v>28012689.585541118</v>
      </c>
      <c r="AH319" s="10">
        <f t="shared" ca="1" si="871"/>
        <v>27448617.187012978</v>
      </c>
      <c r="AI319" s="10">
        <f t="shared" ca="1" si="871"/>
        <v>26857068.581696961</v>
      </c>
      <c r="AJ319" s="10">
        <f t="shared" ca="1" si="871"/>
        <v>26286769.065653671</v>
      </c>
      <c r="AK319" s="10">
        <f t="shared" ca="1" si="871"/>
        <v>25789938.771337654</v>
      </c>
      <c r="AL319" s="10">
        <f t="shared" ca="1" si="871"/>
        <v>25407096.253718607</v>
      </c>
      <c r="AM319" s="10">
        <f t="shared" ca="1" si="871"/>
        <v>25150320.508660164</v>
      </c>
      <c r="AN319" s="10">
        <f t="shared" ca="1" si="871"/>
        <v>25079774.825844143</v>
      </c>
      <c r="AO319" s="10">
        <f t="shared" ca="1" si="871"/>
        <v>30381423.8177251</v>
      </c>
      <c r="AP319" s="10">
        <f t="shared" ca="1" si="871"/>
        <v>46299416.315136351</v>
      </c>
      <c r="AQ319" s="10">
        <f t="shared" ca="1" si="871"/>
        <v>58108285.349923365</v>
      </c>
      <c r="AR319" s="10">
        <f t="shared" ca="1" si="871"/>
        <v>60759835.470932245</v>
      </c>
      <c r="AS319" s="10">
        <f t="shared" ca="1" si="871"/>
        <v>64721931.179003231</v>
      </c>
      <c r="AT319" s="10">
        <f t="shared" ca="1" si="871"/>
        <v>70098743.917839378</v>
      </c>
      <c r="AU319" s="10">
        <f t="shared" ca="1" si="871"/>
        <v>81948028.828616425</v>
      </c>
      <c r="AV319" s="10">
        <f t="shared" ca="1" si="871"/>
        <v>105300706.22948289</v>
      </c>
      <c r="AW319" s="10">
        <f t="shared" ca="1" si="871"/>
        <v>125171302.02991295</v>
      </c>
      <c r="AX319" s="10">
        <f t="shared" ca="1" si="871"/>
        <v>136267472.79516947</v>
      </c>
      <c r="AY319" s="10">
        <f t="shared" ca="1" si="871"/>
        <v>148900577.82771385</v>
      </c>
      <c r="AZ319" s="10">
        <f t="shared" ca="1" si="871"/>
        <v>168102635.39006883</v>
      </c>
      <c r="BA319" s="10">
        <f t="shared" ca="1" si="871"/>
        <v>198895478.7213026</v>
      </c>
      <c r="BB319" s="10">
        <f t="shared" ca="1" si="871"/>
        <v>226278552.47706667</v>
      </c>
      <c r="BC319" s="10">
        <f t="shared" ca="1" si="871"/>
        <v>244921882.88475716</v>
      </c>
      <c r="BD319" s="10">
        <f t="shared" ca="1" si="871"/>
        <v>265091516.8753264</v>
      </c>
      <c r="BE319" s="10">
        <f t="shared" ca="1" si="871"/>
        <v>286763639.73968351</v>
      </c>
      <c r="BF319" s="10">
        <f t="shared" ca="1" si="871"/>
        <v>309845253.66146487</v>
      </c>
      <c r="BG319" s="10">
        <f t="shared" ca="1" si="871"/>
        <v>334122996.33415538</v>
      </c>
      <c r="BH319" s="10">
        <f t="shared" ca="1" si="871"/>
        <v>359333844.95343679</v>
      </c>
      <c r="BI319" s="10">
        <f t="shared" ca="1" si="871"/>
        <v>385192410.61923337</v>
      </c>
      <c r="BJ319" s="10">
        <f t="shared" ca="1" si="871"/>
        <v>411442643.71453744</v>
      </c>
      <c r="BK319" s="10">
        <f t="shared" ca="1" si="871"/>
        <v>437910580.93904608</v>
      </c>
      <c r="BL319" s="10">
        <f t="shared" ca="1" si="871"/>
        <v>464490753.22760779</v>
      </c>
      <c r="BM319" s="10">
        <f t="shared" ca="1" si="871"/>
        <v>491124876.4487831</v>
      </c>
      <c r="BN319" s="10">
        <f t="shared" ca="1" si="871"/>
        <v>517781806.14170849</v>
      </c>
      <c r="BO319" s="10">
        <f t="shared" ca="1" si="871"/>
        <v>544446962.89687622</v>
      </c>
      <c r="BP319" s="10">
        <f t="shared" ca="1" si="871"/>
        <v>571115061.92248333</v>
      </c>
      <c r="BQ319" s="10">
        <f t="shared" ca="1" si="871"/>
        <v>597784062.48034811</v>
      </c>
      <c r="BR319" s="10">
        <f t="shared" ca="1" si="871"/>
        <v>624453246.30794775</v>
      </c>
      <c r="BS319" s="10">
        <f t="shared" ca="1" si="871"/>
        <v>651122455.49954724</v>
      </c>
      <c r="BT319" s="10">
        <f t="shared" ca="1" si="871"/>
        <v>677791665.89949536</v>
      </c>
      <c r="BU319" s="10">
        <f t="shared" ca="1" si="871"/>
        <v>709400724.29944324</v>
      </c>
      <c r="BV319" s="10">
        <f t="shared" ca="1" si="871"/>
        <v>0</v>
      </c>
      <c r="BW319" s="10">
        <f t="shared" ca="1" si="871"/>
        <v>0</v>
      </c>
      <c r="BX319" s="10">
        <f t="shared" ca="1" si="871"/>
        <v>0</v>
      </c>
      <c r="BY319" s="10">
        <f t="shared" ca="1" si="871"/>
        <v>0</v>
      </c>
      <c r="BZ319" s="10">
        <f t="shared" ca="1" si="871"/>
        <v>0</v>
      </c>
      <c r="CA319" s="10">
        <f t="shared" ca="1" si="871"/>
        <v>0</v>
      </c>
      <c r="CB319" s="10">
        <f t="shared" ca="1" si="871"/>
        <v>0</v>
      </c>
      <c r="CC319" s="10">
        <f t="shared" ca="1" si="871"/>
        <v>0</v>
      </c>
      <c r="CD319" s="10">
        <f t="shared" ca="1" si="871"/>
        <v>0</v>
      </c>
      <c r="CE319" s="10">
        <f t="shared" ca="1" si="871"/>
        <v>0</v>
      </c>
      <c r="CF319" s="10">
        <f t="shared" ca="1" si="871"/>
        <v>0</v>
      </c>
      <c r="CG319" s="10">
        <f t="shared" ca="1" si="871"/>
        <v>0</v>
      </c>
      <c r="CH319" s="10">
        <f t="shared" ca="1" si="871"/>
        <v>0</v>
      </c>
      <c r="CI319" s="10">
        <f t="shared" ca="1" si="871"/>
        <v>0</v>
      </c>
      <c r="CJ319" s="10">
        <f t="shared" ca="1" si="871"/>
        <v>0</v>
      </c>
      <c r="CK319" s="10">
        <f t="shared" ca="1" si="871"/>
        <v>0</v>
      </c>
      <c r="CL319" s="10">
        <f t="shared" ca="1" si="871"/>
        <v>0</v>
      </c>
      <c r="CM319" s="10">
        <f t="shared" ref="CM319:CT319" ca="1" si="872">CM321+CM325+CM326+CM332+CM359+CM370+CM371+CM372+CM373</f>
        <v>0</v>
      </c>
      <c r="CN319" s="10">
        <f t="shared" ca="1" si="872"/>
        <v>0</v>
      </c>
      <c r="CO319" s="10">
        <f t="shared" ca="1" si="872"/>
        <v>0</v>
      </c>
      <c r="CP319" s="10">
        <f t="shared" ca="1" si="872"/>
        <v>0</v>
      </c>
      <c r="CQ319" s="10">
        <f t="shared" ca="1" si="872"/>
        <v>0</v>
      </c>
      <c r="CR319" s="10">
        <f t="shared" ca="1" si="872"/>
        <v>0</v>
      </c>
      <c r="CS319" s="10">
        <f t="shared" ca="1" si="872"/>
        <v>0</v>
      </c>
      <c r="CT319" s="10">
        <f t="shared" ca="1" si="872"/>
        <v>0</v>
      </c>
    </row>
    <row r="320" spans="1:99" x14ac:dyDescent="0.3">
      <c r="A320" s="11">
        <f>ROW()</f>
        <v>320</v>
      </c>
      <c r="F320" s="66" t="str">
        <f>$F$319</f>
        <v>АКТИВЫ</v>
      </c>
    </row>
    <row r="321" spans="1:98" x14ac:dyDescent="0.3">
      <c r="A321" s="11">
        <f>ROW()</f>
        <v>321</v>
      </c>
      <c r="F321" s="66" t="str">
        <f>$F$319</f>
        <v>АКТИВЫ</v>
      </c>
      <c r="G321" s="6" t="s">
        <v>118</v>
      </c>
      <c r="Z321" s="7">
        <f t="shared" ref="Z321:BE321" ca="1" si="873">SUM(Z322:Z324)</f>
        <v>4166666.666666667</v>
      </c>
      <c r="AA321" s="7">
        <f t="shared" ca="1" si="873"/>
        <v>16666666.666666668</v>
      </c>
      <c r="AB321" s="7">
        <f t="shared" ca="1" si="873"/>
        <v>25000000</v>
      </c>
      <c r="AC321" s="7">
        <f t="shared" ca="1" si="873"/>
        <v>24702380.952380951</v>
      </c>
      <c r="AD321" s="7">
        <f t="shared" ca="1" si="873"/>
        <v>24404761.904761903</v>
      </c>
      <c r="AE321" s="7">
        <f t="shared" ca="1" si="873"/>
        <v>24107142.857142854</v>
      </c>
      <c r="AF321" s="7">
        <f t="shared" ca="1" si="873"/>
        <v>23809523.809523806</v>
      </c>
      <c r="AG321" s="7">
        <f t="shared" ca="1" si="873"/>
        <v>23511904.761904757</v>
      </c>
      <c r="AH321" s="7">
        <f t="shared" ca="1" si="873"/>
        <v>23214285.714285709</v>
      </c>
      <c r="AI321" s="7">
        <f t="shared" ca="1" si="873"/>
        <v>22916666.66666666</v>
      </c>
      <c r="AJ321" s="7">
        <f t="shared" ca="1" si="873"/>
        <v>22619047.619047612</v>
      </c>
      <c r="AK321" s="7">
        <f t="shared" ca="1" si="873"/>
        <v>22321428.571428563</v>
      </c>
      <c r="AL321" s="7">
        <f t="shared" ca="1" si="873"/>
        <v>22023809.523809515</v>
      </c>
      <c r="AM321" s="7">
        <f t="shared" ca="1" si="873"/>
        <v>21726190.476190466</v>
      </c>
      <c r="AN321" s="7">
        <f t="shared" ca="1" si="873"/>
        <v>21428571.428571418</v>
      </c>
      <c r="AO321" s="7">
        <f t="shared" ca="1" si="873"/>
        <v>25297619.047619037</v>
      </c>
      <c r="AP321" s="7">
        <f t="shared" ca="1" si="873"/>
        <v>37499999.999999985</v>
      </c>
      <c r="AQ321" s="7">
        <f t="shared" ca="1" si="873"/>
        <v>45535714.285714276</v>
      </c>
      <c r="AR321" s="7">
        <f t="shared" ca="1" si="873"/>
        <v>44940476.190476179</v>
      </c>
      <c r="AS321" s="7">
        <f t="shared" ca="1" si="873"/>
        <v>44345238.095238082</v>
      </c>
      <c r="AT321" s="7">
        <f t="shared" ca="1" si="873"/>
        <v>43749999.999999985</v>
      </c>
      <c r="AU321" s="7">
        <f t="shared" ca="1" si="873"/>
        <v>47321428.571428552</v>
      </c>
      <c r="AV321" s="7">
        <f t="shared" ca="1" si="873"/>
        <v>59226190.476190463</v>
      </c>
      <c r="AW321" s="7">
        <f t="shared" ca="1" si="873"/>
        <v>66964285.714285694</v>
      </c>
      <c r="AX321" s="7">
        <f t="shared" ca="1" si="873"/>
        <v>66071428.571428552</v>
      </c>
      <c r="AY321" s="7">
        <f t="shared" ca="1" si="873"/>
        <v>65178571.42857141</v>
      </c>
      <c r="AZ321" s="7">
        <f t="shared" ca="1" si="873"/>
        <v>68452380.95238094</v>
      </c>
      <c r="BA321" s="7">
        <f t="shared" ca="1" si="873"/>
        <v>80059523.809523791</v>
      </c>
      <c r="BB321" s="7">
        <f t="shared" ca="1" si="873"/>
        <v>87499999.999999985</v>
      </c>
      <c r="BC321" s="7">
        <f t="shared" ca="1" si="873"/>
        <v>86309523.809523791</v>
      </c>
      <c r="BD321" s="7">
        <f t="shared" ca="1" si="873"/>
        <v>85119047.619047597</v>
      </c>
      <c r="BE321" s="7">
        <f t="shared" ca="1" si="873"/>
        <v>83928571.428571403</v>
      </c>
      <c r="BF321" s="7">
        <f t="shared" ref="BF321:CK321" ca="1" si="874">SUM(BF322:BF324)</f>
        <v>82738095.238095209</v>
      </c>
      <c r="BG321" s="7">
        <f t="shared" ca="1" si="874"/>
        <v>81547619.047619015</v>
      </c>
      <c r="BH321" s="7">
        <f t="shared" ca="1" si="874"/>
        <v>80357142.857142821</v>
      </c>
      <c r="BI321" s="7">
        <f t="shared" ca="1" si="874"/>
        <v>79166666.666666627</v>
      </c>
      <c r="BJ321" s="7">
        <f t="shared" ca="1" si="874"/>
        <v>77976190.476190433</v>
      </c>
      <c r="BK321" s="7">
        <f t="shared" ca="1" si="874"/>
        <v>76785714.285714239</v>
      </c>
      <c r="BL321" s="7">
        <f t="shared" ca="1" si="874"/>
        <v>75595238.095238045</v>
      </c>
      <c r="BM321" s="7">
        <f t="shared" ca="1" si="874"/>
        <v>74404761.904761851</v>
      </c>
      <c r="BN321" s="7">
        <f t="shared" ca="1" si="874"/>
        <v>73214285.714285657</v>
      </c>
      <c r="BO321" s="7">
        <f t="shared" ca="1" si="874"/>
        <v>72023809.523809463</v>
      </c>
      <c r="BP321" s="7">
        <f t="shared" ca="1" si="874"/>
        <v>70833333.333333269</v>
      </c>
      <c r="BQ321" s="7">
        <f t="shared" ca="1" si="874"/>
        <v>69642857.142857075</v>
      </c>
      <c r="BR321" s="7">
        <f t="shared" ca="1" si="874"/>
        <v>68452380.952380881</v>
      </c>
      <c r="BS321" s="7">
        <f t="shared" ca="1" si="874"/>
        <v>67261904.761904687</v>
      </c>
      <c r="BT321" s="7">
        <f t="shared" ca="1" si="874"/>
        <v>66071428.571428493</v>
      </c>
      <c r="BU321" s="7">
        <f t="shared" ca="1" si="874"/>
        <v>64880952.380952299</v>
      </c>
      <c r="BV321" s="7">
        <f t="shared" ca="1" si="874"/>
        <v>0</v>
      </c>
      <c r="BW321" s="7">
        <f t="shared" ca="1" si="874"/>
        <v>0</v>
      </c>
      <c r="BX321" s="7">
        <f t="shared" ca="1" si="874"/>
        <v>0</v>
      </c>
      <c r="BY321" s="7">
        <f t="shared" ca="1" si="874"/>
        <v>0</v>
      </c>
      <c r="BZ321" s="7">
        <f t="shared" ca="1" si="874"/>
        <v>0</v>
      </c>
      <c r="CA321" s="7">
        <f t="shared" ca="1" si="874"/>
        <v>0</v>
      </c>
      <c r="CB321" s="7">
        <f t="shared" ca="1" si="874"/>
        <v>0</v>
      </c>
      <c r="CC321" s="7">
        <f t="shared" ca="1" si="874"/>
        <v>0</v>
      </c>
      <c r="CD321" s="7">
        <f t="shared" ca="1" si="874"/>
        <v>0</v>
      </c>
      <c r="CE321" s="7">
        <f t="shared" ca="1" si="874"/>
        <v>0</v>
      </c>
      <c r="CF321" s="7">
        <f t="shared" ca="1" si="874"/>
        <v>0</v>
      </c>
      <c r="CG321" s="7">
        <f t="shared" ca="1" si="874"/>
        <v>0</v>
      </c>
      <c r="CH321" s="7">
        <f t="shared" ca="1" si="874"/>
        <v>0</v>
      </c>
      <c r="CI321" s="7">
        <f t="shared" ca="1" si="874"/>
        <v>0</v>
      </c>
      <c r="CJ321" s="7">
        <f t="shared" ca="1" si="874"/>
        <v>0</v>
      </c>
      <c r="CK321" s="7">
        <f t="shared" ca="1" si="874"/>
        <v>0</v>
      </c>
      <c r="CL321" s="7">
        <f t="shared" ref="CL321:CT321" ca="1" si="875">SUM(CL322:CL324)</f>
        <v>0</v>
      </c>
      <c r="CM321" s="7">
        <f t="shared" ca="1" si="875"/>
        <v>0</v>
      </c>
      <c r="CN321" s="7">
        <f t="shared" ca="1" si="875"/>
        <v>0</v>
      </c>
      <c r="CO321" s="7">
        <f t="shared" ca="1" si="875"/>
        <v>0</v>
      </c>
      <c r="CP321" s="7">
        <f t="shared" ca="1" si="875"/>
        <v>0</v>
      </c>
      <c r="CQ321" s="7">
        <f t="shared" ca="1" si="875"/>
        <v>0</v>
      </c>
      <c r="CR321" s="7">
        <f t="shared" ca="1" si="875"/>
        <v>0</v>
      </c>
      <c r="CS321" s="7">
        <f t="shared" ca="1" si="875"/>
        <v>0</v>
      </c>
      <c r="CT321" s="7">
        <f t="shared" ca="1" si="875"/>
        <v>0</v>
      </c>
    </row>
    <row r="322" spans="1:98" s="27" customFormat="1" ht="12" x14ac:dyDescent="0.25">
      <c r="A322" s="26">
        <f>ROW()</f>
        <v>322</v>
      </c>
      <c r="C322" s="142"/>
      <c r="E322" s="24"/>
      <c r="F322" s="66" t="str">
        <f>$F$319</f>
        <v>АКТИВЫ</v>
      </c>
      <c r="G322" s="66" t="str">
        <f>$G$326</f>
        <v>Запасы СиМ</v>
      </c>
      <c r="H322" s="27" t="s">
        <v>119</v>
      </c>
      <c r="P322" s="30"/>
      <c r="R322" s="24"/>
      <c r="S322" s="30"/>
      <c r="V322" s="85"/>
      <c r="W322" s="29"/>
      <c r="Z322" s="30">
        <f ca="1">Z12+Z109-Z110</f>
        <v>4166666.666666667</v>
      </c>
      <c r="AA322" s="30">
        <f ca="1">AA12+AA109-AA110</f>
        <v>16666666.666666668</v>
      </c>
      <c r="AB322" s="30">
        <f ca="1">AB12+AB109-AB110</f>
        <v>0</v>
      </c>
      <c r="AC322" s="30">
        <f ca="1">AC12+AC109-AC110</f>
        <v>0</v>
      </c>
      <c r="AD322" s="30">
        <f ca="1">AD12+AD109-AD110</f>
        <v>0</v>
      </c>
      <c r="AE322" s="30">
        <f ca="1">AE12+AE109-AE110</f>
        <v>0</v>
      </c>
      <c r="AF322" s="30">
        <f ca="1">AF12+AF109-AF110</f>
        <v>0</v>
      </c>
      <c r="AG322" s="30">
        <f ca="1">AG12+AG109-AG110</f>
        <v>0</v>
      </c>
      <c r="AH322" s="30">
        <f ca="1">AH12+AH109-AH110</f>
        <v>0</v>
      </c>
      <c r="AI322" s="30">
        <f ca="1">AI12+AI109-AI110</f>
        <v>0</v>
      </c>
      <c r="AJ322" s="30">
        <f ca="1">AJ12+AJ109-AJ110</f>
        <v>0</v>
      </c>
      <c r="AK322" s="30">
        <f ca="1">AK12+AK109-AK110</f>
        <v>0</v>
      </c>
      <c r="AL322" s="30">
        <f ca="1">AL12+AL109-AL110</f>
        <v>0</v>
      </c>
      <c r="AM322" s="30">
        <f ca="1">AM12+AM109-AM110</f>
        <v>0</v>
      </c>
      <c r="AN322" s="30">
        <f ca="1">AN12+AN109-AN110</f>
        <v>0</v>
      </c>
      <c r="AO322" s="30">
        <f ca="1">AO12+AO109-AO110</f>
        <v>4166666.666666667</v>
      </c>
      <c r="AP322" s="30">
        <f ca="1">AP12+AP109-AP110</f>
        <v>16666666.666666668</v>
      </c>
      <c r="AQ322" s="30">
        <f ca="1">AQ12+AQ109-AQ110</f>
        <v>0</v>
      </c>
      <c r="AR322" s="30">
        <f ca="1">AR12+AR109-AR110</f>
        <v>0</v>
      </c>
      <c r="AS322" s="30">
        <f ca="1">AS12+AS109-AS110</f>
        <v>0</v>
      </c>
      <c r="AT322" s="30">
        <f ca="1">AT12+AT109-AT110</f>
        <v>0</v>
      </c>
      <c r="AU322" s="30">
        <f ca="1">AU12+AU109-AU110</f>
        <v>4166666.666666667</v>
      </c>
      <c r="AV322" s="30">
        <f ca="1">AV12+AV109-AV110</f>
        <v>16666666.666666668</v>
      </c>
      <c r="AW322" s="30">
        <f ca="1">AW12+AW109-AW110</f>
        <v>0</v>
      </c>
      <c r="AX322" s="30">
        <f ca="1">AX12+AX109-AX110</f>
        <v>0</v>
      </c>
      <c r="AY322" s="30">
        <f ca="1">AY12+AY109-AY110</f>
        <v>0</v>
      </c>
      <c r="AZ322" s="30">
        <f ca="1">AZ12+AZ109-AZ110</f>
        <v>4166666.666666667</v>
      </c>
      <c r="BA322" s="30">
        <f ca="1">BA12+BA109-BA110</f>
        <v>16666666.666666668</v>
      </c>
      <c r="BB322" s="30">
        <f ca="1">BB12+BB109-BB110</f>
        <v>0</v>
      </c>
      <c r="BC322" s="30">
        <f ca="1">BC12+BC109-BC110</f>
        <v>0</v>
      </c>
      <c r="BD322" s="30">
        <f ca="1">BD12+BD109-BD110</f>
        <v>0</v>
      </c>
      <c r="BE322" s="30">
        <f ca="1">BE12+BE109-BE110</f>
        <v>0</v>
      </c>
      <c r="BF322" s="30">
        <f ca="1">BF12+BF109-BF110</f>
        <v>0</v>
      </c>
      <c r="BG322" s="30">
        <f ca="1">BG12+BG109-BG110</f>
        <v>0</v>
      </c>
      <c r="BH322" s="30">
        <f ca="1">BH12+BH109-BH110</f>
        <v>0</v>
      </c>
      <c r="BI322" s="30">
        <f ca="1">BI12+BI109-BI110</f>
        <v>0</v>
      </c>
      <c r="BJ322" s="30">
        <f ca="1">BJ12+BJ109-BJ110</f>
        <v>0</v>
      </c>
      <c r="BK322" s="30">
        <f ca="1">BK12+BK109-BK110</f>
        <v>0</v>
      </c>
      <c r="BL322" s="30">
        <f ca="1">BL12+BL109-BL110</f>
        <v>0</v>
      </c>
      <c r="BM322" s="30">
        <f ca="1">BM12+BM109-BM110</f>
        <v>0</v>
      </c>
      <c r="BN322" s="30">
        <f ca="1">BN12+BN109-BN110</f>
        <v>0</v>
      </c>
      <c r="BO322" s="30">
        <f ca="1">BO12+BO109-BO110</f>
        <v>0</v>
      </c>
      <c r="BP322" s="30">
        <f ca="1">BP12+BP109-BP110</f>
        <v>0</v>
      </c>
      <c r="BQ322" s="30">
        <f ca="1">BQ12+BQ109-BQ110</f>
        <v>0</v>
      </c>
      <c r="BR322" s="30">
        <f ca="1">BR12+BR109-BR110</f>
        <v>0</v>
      </c>
      <c r="BS322" s="30">
        <f ca="1">BS12+BS109-BS110</f>
        <v>0</v>
      </c>
      <c r="BT322" s="30">
        <f ca="1">BT12+BT109-BT110</f>
        <v>0</v>
      </c>
      <c r="BU322" s="30">
        <f ca="1">BU12+BU109-BU110</f>
        <v>0</v>
      </c>
      <c r="BV322" s="30">
        <f>BV12+BV109-BV110</f>
        <v>0</v>
      </c>
      <c r="BW322" s="30">
        <f>BW12+BW109-BW110</f>
        <v>0</v>
      </c>
      <c r="BX322" s="30">
        <f>BX12+BX109-BX110</f>
        <v>0</v>
      </c>
      <c r="BY322" s="30">
        <f>BY12+BY109-BY110</f>
        <v>0</v>
      </c>
      <c r="BZ322" s="30">
        <f>BZ12+BZ109-BZ110</f>
        <v>0</v>
      </c>
      <c r="CA322" s="30">
        <f>CA12+CA109-CA110</f>
        <v>0</v>
      </c>
      <c r="CB322" s="30">
        <f>CB12+CB109-CB110</f>
        <v>0</v>
      </c>
      <c r="CC322" s="30">
        <f>CC12+CC109-CC110</f>
        <v>0</v>
      </c>
      <c r="CD322" s="30">
        <f>CD12+CD109-CD110</f>
        <v>0</v>
      </c>
      <c r="CE322" s="30">
        <f>CE12+CE109-CE110</f>
        <v>0</v>
      </c>
      <c r="CF322" s="30">
        <f>CF12+CF109-CF110</f>
        <v>0</v>
      </c>
      <c r="CG322" s="30">
        <f>CG12+CG109-CG110</f>
        <v>0</v>
      </c>
      <c r="CH322" s="30">
        <f>CH12+CH109-CH110</f>
        <v>0</v>
      </c>
      <c r="CI322" s="30">
        <f>CI12+CI109-CI110</f>
        <v>0</v>
      </c>
      <c r="CJ322" s="30">
        <f>CJ12+CJ109-CJ110</f>
        <v>0</v>
      </c>
      <c r="CK322" s="30">
        <f>CK12+CK109-CK110</f>
        <v>0</v>
      </c>
      <c r="CL322" s="30">
        <f>CL12+CL109-CL110</f>
        <v>0</v>
      </c>
      <c r="CM322" s="30">
        <f>CM12+CM109-CM110</f>
        <v>0</v>
      </c>
      <c r="CN322" s="30">
        <f>CN12+CN109-CN110</f>
        <v>0</v>
      </c>
      <c r="CO322" s="30">
        <f>CO12+CO109-CO110</f>
        <v>0</v>
      </c>
      <c r="CP322" s="30">
        <f>CP12+CP109-CP110</f>
        <v>0</v>
      </c>
      <c r="CQ322" s="30">
        <f>CQ12+CQ109-CQ110</f>
        <v>0</v>
      </c>
      <c r="CR322" s="30">
        <f>CR12+CR109-CR110</f>
        <v>0</v>
      </c>
      <c r="CS322" s="30">
        <f>CS12+CS109-CS110</f>
        <v>0</v>
      </c>
      <c r="CT322" s="30">
        <f>CT12+CT109-CT110</f>
        <v>0</v>
      </c>
    </row>
    <row r="323" spans="1:98" s="27" customFormat="1" ht="12" x14ac:dyDescent="0.25">
      <c r="A323" s="26">
        <f>ROW()</f>
        <v>323</v>
      </c>
      <c r="C323" s="142"/>
      <c r="E323" s="24"/>
      <c r="F323" s="66" t="str">
        <f>$F$319</f>
        <v>АКТИВЫ</v>
      </c>
      <c r="G323" s="66" t="str">
        <f>$G$326</f>
        <v>Запасы СиМ</v>
      </c>
      <c r="H323" s="27" t="s">
        <v>120</v>
      </c>
      <c r="P323" s="30"/>
      <c r="R323" s="24"/>
      <c r="S323" s="30"/>
      <c r="V323" s="85"/>
      <c r="W323" s="29"/>
      <c r="Z323" s="30">
        <f ca="1">Z13+Z110-Z271</f>
        <v>0</v>
      </c>
      <c r="AA323" s="30">
        <f ca="1">AA13+AA110-AA271</f>
        <v>0</v>
      </c>
      <c r="AB323" s="30">
        <f ca="1">AB13+AB110-AB271</f>
        <v>25000000</v>
      </c>
      <c r="AC323" s="30">
        <f ca="1">AC13+AC110-AC271</f>
        <v>24702380.952380951</v>
      </c>
      <c r="AD323" s="30">
        <f ca="1">AD13+AD110-AD271</f>
        <v>24404761.904761903</v>
      </c>
      <c r="AE323" s="30">
        <f ca="1">AE13+AE110-AE271</f>
        <v>24107142.857142854</v>
      </c>
      <c r="AF323" s="30">
        <f ca="1">AF13+AF110-AF271</f>
        <v>23809523.809523806</v>
      </c>
      <c r="AG323" s="30">
        <f ca="1">AG13+AG110-AG271</f>
        <v>23511904.761904757</v>
      </c>
      <c r="AH323" s="30">
        <f ca="1">AH13+AH110-AH271</f>
        <v>23214285.714285709</v>
      </c>
      <c r="AI323" s="30">
        <f ca="1">AI13+AI110-AI271</f>
        <v>22916666.66666666</v>
      </c>
      <c r="AJ323" s="30">
        <f ca="1">AJ13+AJ110-AJ271</f>
        <v>22619047.619047612</v>
      </c>
      <c r="AK323" s="30">
        <f ca="1">AK13+AK110-AK271</f>
        <v>22321428.571428563</v>
      </c>
      <c r="AL323" s="30">
        <f ca="1">AL13+AL110-AL271</f>
        <v>22023809.523809515</v>
      </c>
      <c r="AM323" s="30">
        <f ca="1">AM13+AM110-AM271</f>
        <v>21726190.476190466</v>
      </c>
      <c r="AN323" s="30">
        <f ca="1">AN13+AN110-AN271</f>
        <v>21428571.428571418</v>
      </c>
      <c r="AO323" s="30">
        <f ca="1">AO13+AO110-AO271</f>
        <v>21130952.380952369</v>
      </c>
      <c r="AP323" s="30">
        <f ca="1">AP13+AP110-AP271</f>
        <v>20833333.333333321</v>
      </c>
      <c r="AQ323" s="30">
        <f ca="1">AQ13+AQ110-AQ271</f>
        <v>45535714.285714276</v>
      </c>
      <c r="AR323" s="30">
        <f ca="1">AR13+AR110-AR271</f>
        <v>44940476.190476179</v>
      </c>
      <c r="AS323" s="30">
        <f ca="1">AS13+AS110-AS271</f>
        <v>44345238.095238082</v>
      </c>
      <c r="AT323" s="30">
        <f ca="1">AT13+AT110-AT271</f>
        <v>43749999.999999985</v>
      </c>
      <c r="AU323" s="30">
        <f ca="1">AU13+AU110-AU271</f>
        <v>43154761.904761888</v>
      </c>
      <c r="AV323" s="30">
        <f ca="1">AV13+AV110-AV271</f>
        <v>42559523.809523791</v>
      </c>
      <c r="AW323" s="30">
        <f ca="1">AW13+AW110-AW271</f>
        <v>66964285.714285694</v>
      </c>
      <c r="AX323" s="30">
        <f ca="1">AX13+AX110-AX271</f>
        <v>66071428.571428552</v>
      </c>
      <c r="AY323" s="30">
        <f ca="1">AY13+AY110-AY271</f>
        <v>65178571.42857141</v>
      </c>
      <c r="AZ323" s="30">
        <f ca="1">AZ13+AZ110-AZ271</f>
        <v>64285714.285714269</v>
      </c>
      <c r="BA323" s="30">
        <f ca="1">BA13+BA110-BA271</f>
        <v>63392857.142857127</v>
      </c>
      <c r="BB323" s="30">
        <f ca="1">BB13+BB110-BB271</f>
        <v>87499999.999999985</v>
      </c>
      <c r="BC323" s="30">
        <f ca="1">BC13+BC110-BC271</f>
        <v>86309523.809523791</v>
      </c>
      <c r="BD323" s="30">
        <f ca="1">BD13+BD110-BD271</f>
        <v>85119047.619047597</v>
      </c>
      <c r="BE323" s="30">
        <f ca="1">BE13+BE110-BE271</f>
        <v>83928571.428571403</v>
      </c>
      <c r="BF323" s="30">
        <f ca="1">BF13+BF110-BF271</f>
        <v>82738095.238095209</v>
      </c>
      <c r="BG323" s="30">
        <f ca="1">BG13+BG110-BG271</f>
        <v>81547619.047619015</v>
      </c>
      <c r="BH323" s="30">
        <f ca="1">BH13+BH110-BH271</f>
        <v>80357142.857142821</v>
      </c>
      <c r="BI323" s="30">
        <f ca="1">BI13+BI110-BI271</f>
        <v>79166666.666666627</v>
      </c>
      <c r="BJ323" s="30">
        <f ca="1">BJ13+BJ110-BJ271</f>
        <v>77976190.476190433</v>
      </c>
      <c r="BK323" s="30">
        <f ca="1">BK13+BK110-BK271</f>
        <v>76785714.285714239</v>
      </c>
      <c r="BL323" s="30">
        <f ca="1">BL13+BL110-BL271</f>
        <v>75595238.095238045</v>
      </c>
      <c r="BM323" s="30">
        <f ca="1">BM13+BM110-BM271</f>
        <v>74404761.904761851</v>
      </c>
      <c r="BN323" s="30">
        <f ca="1">BN13+BN110-BN271</f>
        <v>73214285.714285657</v>
      </c>
      <c r="BO323" s="30">
        <f ca="1">BO13+BO110-BO271</f>
        <v>72023809.523809463</v>
      </c>
      <c r="BP323" s="30">
        <f ca="1">BP13+BP110-BP271</f>
        <v>70833333.333333269</v>
      </c>
      <c r="BQ323" s="30">
        <f ca="1">BQ13+BQ110-BQ271</f>
        <v>69642857.142857075</v>
      </c>
      <c r="BR323" s="30">
        <f ca="1">BR13+BR110-BR271</f>
        <v>68452380.952380881</v>
      </c>
      <c r="BS323" s="30">
        <f ca="1">BS13+BS110-BS271</f>
        <v>67261904.761904687</v>
      </c>
      <c r="BT323" s="30">
        <f ca="1">BT13+BT110-BT271</f>
        <v>66071428.571428493</v>
      </c>
      <c r="BU323" s="30">
        <f ca="1">BU13+BU110-BU271</f>
        <v>64880952.380952299</v>
      </c>
      <c r="BV323" s="30">
        <f ca="1">BV13+BV110-BV271</f>
        <v>0</v>
      </c>
      <c r="BW323" s="30">
        <f ca="1">BW13+BW110-BW271</f>
        <v>0</v>
      </c>
      <c r="BX323" s="30">
        <f ca="1">BX13+BX110-BX271</f>
        <v>0</v>
      </c>
      <c r="BY323" s="30">
        <f ca="1">BY13+BY110-BY271</f>
        <v>0</v>
      </c>
      <c r="BZ323" s="30">
        <f ca="1">BZ13+BZ110-BZ271</f>
        <v>0</v>
      </c>
      <c r="CA323" s="30">
        <f ca="1">CA13+CA110-CA271</f>
        <v>0</v>
      </c>
      <c r="CB323" s="30">
        <f ca="1">CB13+CB110-CB271</f>
        <v>0</v>
      </c>
      <c r="CC323" s="30">
        <f ca="1">CC13+CC110-CC271</f>
        <v>0</v>
      </c>
      <c r="CD323" s="30">
        <f ca="1">CD13+CD110-CD271</f>
        <v>0</v>
      </c>
      <c r="CE323" s="30">
        <f ca="1">CE13+CE110-CE271</f>
        <v>0</v>
      </c>
      <c r="CF323" s="30">
        <f ca="1">CF13+CF110-CF271</f>
        <v>0</v>
      </c>
      <c r="CG323" s="30">
        <f ca="1">CG13+CG110-CG271</f>
        <v>0</v>
      </c>
      <c r="CH323" s="30">
        <f ca="1">CH13+CH110-CH271</f>
        <v>0</v>
      </c>
      <c r="CI323" s="30">
        <f ca="1">CI13+CI110-CI271</f>
        <v>0</v>
      </c>
      <c r="CJ323" s="30">
        <f ca="1">CJ13+CJ110-CJ271</f>
        <v>0</v>
      </c>
      <c r="CK323" s="30">
        <f ca="1">CK13+CK110-CK271</f>
        <v>0</v>
      </c>
      <c r="CL323" s="30">
        <f ca="1">CL13+CL110-CL271</f>
        <v>0</v>
      </c>
      <c r="CM323" s="30">
        <f ca="1">CM13+CM110-CM271</f>
        <v>0</v>
      </c>
      <c r="CN323" s="30">
        <f ca="1">CN13+CN110-CN271</f>
        <v>0</v>
      </c>
      <c r="CO323" s="30">
        <f ca="1">CO13+CO110-CO271</f>
        <v>0</v>
      </c>
      <c r="CP323" s="30">
        <f ca="1">CP13+CP110-CP271</f>
        <v>0</v>
      </c>
      <c r="CQ323" s="30">
        <f ca="1">CQ13+CQ110-CQ271</f>
        <v>0</v>
      </c>
      <c r="CR323" s="30">
        <f ca="1">CR13+CR110-CR271</f>
        <v>0</v>
      </c>
      <c r="CS323" s="30">
        <f ca="1">CS13+CS110-CS271</f>
        <v>0</v>
      </c>
      <c r="CT323" s="30">
        <f ca="1">CT13+CT110-CT271</f>
        <v>0</v>
      </c>
    </row>
    <row r="324" spans="1:98" s="2" customFormat="1" ht="12" x14ac:dyDescent="0.25">
      <c r="A324" s="11">
        <f>ROW()</f>
        <v>324</v>
      </c>
      <c r="C324" s="142"/>
      <c r="E324" s="23" t="str">
        <f>Lists!$N$9</f>
        <v>пустая строка</v>
      </c>
      <c r="P324" s="3"/>
      <c r="R324" s="23"/>
      <c r="S324" s="3"/>
      <c r="V324" s="74"/>
      <c r="W324" s="5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</row>
    <row r="325" spans="1:98" x14ac:dyDescent="0.3">
      <c r="A325" s="11">
        <f>ROW()</f>
        <v>325</v>
      </c>
      <c r="E325" s="23" t="s">
        <v>24</v>
      </c>
      <c r="F325" s="66" t="str">
        <f>$F$319</f>
        <v>АКТИВЫ</v>
      </c>
      <c r="G325" s="6" t="s">
        <v>164</v>
      </c>
      <c r="Z325" s="7">
        <f ca="1">Z15+Z296</f>
        <v>0</v>
      </c>
      <c r="AA325" s="7">
        <f t="shared" ref="AA325:CL325" ca="1" si="876">AA15+AA296</f>
        <v>0</v>
      </c>
      <c r="AB325" s="7">
        <f t="shared" ca="1" si="876"/>
        <v>-4680</v>
      </c>
      <c r="AC325" s="7">
        <f t="shared" ca="1" si="876"/>
        <v>-25000</v>
      </c>
      <c r="AD325" s="7">
        <f t="shared" ca="1" si="876"/>
        <v>-65656</v>
      </c>
      <c r="AE325" s="7">
        <f t="shared" ca="1" si="876"/>
        <v>-129581.8</v>
      </c>
      <c r="AF325" s="7">
        <f t="shared" ca="1" si="876"/>
        <v>-223518</v>
      </c>
      <c r="AG325" s="7">
        <f t="shared" ca="1" si="876"/>
        <v>-371767.16000000003</v>
      </c>
      <c r="AH325" s="7">
        <f t="shared" ca="1" si="876"/>
        <v>-621423.28</v>
      </c>
      <c r="AI325" s="7">
        <f t="shared" ca="1" si="876"/>
        <v>-1016954.52</v>
      </c>
      <c r="AJ325" s="7">
        <f t="shared" ca="1" si="876"/>
        <v>-1569308.7480000001</v>
      </c>
      <c r="AK325" s="7">
        <f t="shared" ca="1" si="876"/>
        <v>-2271012.0260000001</v>
      </c>
      <c r="AL325" s="7">
        <f t="shared" ca="1" si="876"/>
        <v>-3184942.0750000002</v>
      </c>
      <c r="AM325" s="7">
        <f t="shared" ca="1" si="876"/>
        <v>-4418302.9560000002</v>
      </c>
      <c r="AN325" s="7">
        <f t="shared" ca="1" si="876"/>
        <v>-6092481.0060000001</v>
      </c>
      <c r="AO325" s="7">
        <f t="shared" ca="1" si="876"/>
        <v>-8240218.8495000005</v>
      </c>
      <c r="AP325" s="7">
        <f t="shared" ca="1" si="876"/>
        <v>-10683596.51125</v>
      </c>
      <c r="AQ325" s="7">
        <f t="shared" ca="1" si="876"/>
        <v>-13126188.748500001</v>
      </c>
      <c r="AR325" s="7">
        <f t="shared" ca="1" si="876"/>
        <v>-15213145.100949999</v>
      </c>
      <c r="AS325" s="7">
        <f t="shared" ca="1" si="876"/>
        <v>-16610075.0814</v>
      </c>
      <c r="AT325" s="7">
        <f t="shared" ca="1" si="876"/>
        <v>-17078927.046499997</v>
      </c>
      <c r="AU325" s="7">
        <f t="shared" ca="1" si="876"/>
        <v>-16467783.768224997</v>
      </c>
      <c r="AV325" s="7">
        <f t="shared" ca="1" si="876"/>
        <v>-14689580.098724997</v>
      </c>
      <c r="AW325" s="7">
        <f t="shared" ca="1" si="876"/>
        <v>-11697468.393949997</v>
      </c>
      <c r="AX325" s="7">
        <f t="shared" ca="1" si="876"/>
        <v>-7468719.8398499973</v>
      </c>
      <c r="AY325" s="7">
        <f t="shared" ca="1" si="876"/>
        <v>-1982700.6699749976</v>
      </c>
      <c r="AZ325" s="7">
        <f t="shared" ca="1" si="876"/>
        <v>4803243.4221500009</v>
      </c>
      <c r="BA325" s="7">
        <f t="shared" ca="1" si="876"/>
        <v>12941231.850525003</v>
      </c>
      <c r="BB325" s="7">
        <f t="shared" ca="1" si="876"/>
        <v>22489758.968650002</v>
      </c>
      <c r="BC325" s="7">
        <f t="shared" ca="1" si="876"/>
        <v>33523925.496400002</v>
      </c>
      <c r="BD325" s="7">
        <f t="shared" ca="1" si="876"/>
        <v>46150275.631650008</v>
      </c>
      <c r="BE325" s="7">
        <f t="shared" ca="1" si="876"/>
        <v>60495326.774400011</v>
      </c>
      <c r="BF325" s="7">
        <f t="shared" ca="1" si="876"/>
        <v>76669666.72465001</v>
      </c>
      <c r="BG325" s="7">
        <f t="shared" ca="1" si="876"/>
        <v>94665816.702399999</v>
      </c>
      <c r="BH325" s="7">
        <f t="shared" ca="1" si="876"/>
        <v>114270048.08265001</v>
      </c>
      <c r="BI325" s="7">
        <f t="shared" ca="1" si="876"/>
        <v>135159495.5429</v>
      </c>
      <c r="BJ325" s="7">
        <f t="shared" ca="1" si="876"/>
        <v>156963010.41315001</v>
      </c>
      <c r="BK325" s="7">
        <f t="shared" ca="1" si="876"/>
        <v>179336440.36590001</v>
      </c>
      <c r="BL325" s="7">
        <f t="shared" ca="1" si="876"/>
        <v>202036186.58490002</v>
      </c>
      <c r="BM325" s="7">
        <f t="shared" ca="1" si="876"/>
        <v>224908171.87827501</v>
      </c>
      <c r="BN325" s="7">
        <f t="shared" ca="1" si="876"/>
        <v>247864419.25352502</v>
      </c>
      <c r="BO325" s="7">
        <f t="shared" ca="1" si="876"/>
        <v>270857697.24240005</v>
      </c>
      <c r="BP325" s="7">
        <f t="shared" ca="1" si="876"/>
        <v>293865178.97740006</v>
      </c>
      <c r="BQ325" s="7">
        <f t="shared" ca="1" si="876"/>
        <v>316877905.52327508</v>
      </c>
      <c r="BR325" s="7">
        <f t="shared" ca="1" si="876"/>
        <v>339892317.8544001</v>
      </c>
      <c r="BS325" s="7">
        <f t="shared" ca="1" si="876"/>
        <v>362907136.55677509</v>
      </c>
      <c r="BT325" s="7">
        <f t="shared" ca="1" si="876"/>
        <v>385922041.77690011</v>
      </c>
      <c r="BU325" s="7">
        <f t="shared" ca="1" si="876"/>
        <v>413876806.79490012</v>
      </c>
      <c r="BV325" s="7">
        <f t="shared" si="876"/>
        <v>0</v>
      </c>
      <c r="BW325" s="7">
        <f t="shared" si="876"/>
        <v>0</v>
      </c>
      <c r="BX325" s="7">
        <f t="shared" si="876"/>
        <v>0</v>
      </c>
      <c r="BY325" s="7">
        <f t="shared" si="876"/>
        <v>0</v>
      </c>
      <c r="BZ325" s="7">
        <f t="shared" si="876"/>
        <v>0</v>
      </c>
      <c r="CA325" s="7">
        <f t="shared" si="876"/>
        <v>0</v>
      </c>
      <c r="CB325" s="7">
        <f t="shared" si="876"/>
        <v>0</v>
      </c>
      <c r="CC325" s="7">
        <f t="shared" si="876"/>
        <v>0</v>
      </c>
      <c r="CD325" s="7">
        <f t="shared" si="876"/>
        <v>0</v>
      </c>
      <c r="CE325" s="7">
        <f t="shared" si="876"/>
        <v>0</v>
      </c>
      <c r="CF325" s="7">
        <f t="shared" si="876"/>
        <v>0</v>
      </c>
      <c r="CG325" s="7">
        <f t="shared" si="876"/>
        <v>0</v>
      </c>
      <c r="CH325" s="7">
        <f t="shared" si="876"/>
        <v>0</v>
      </c>
      <c r="CI325" s="7">
        <f t="shared" si="876"/>
        <v>0</v>
      </c>
      <c r="CJ325" s="7">
        <f t="shared" si="876"/>
        <v>0</v>
      </c>
      <c r="CK325" s="7">
        <f t="shared" si="876"/>
        <v>0</v>
      </c>
      <c r="CL325" s="7">
        <f t="shared" si="876"/>
        <v>0</v>
      </c>
      <c r="CM325" s="7">
        <f t="shared" ref="CM325:CT325" si="877">CM15+CM296</f>
        <v>0</v>
      </c>
      <c r="CN325" s="7">
        <f t="shared" si="877"/>
        <v>0</v>
      </c>
      <c r="CO325" s="7">
        <f t="shared" si="877"/>
        <v>0</v>
      </c>
      <c r="CP325" s="7">
        <f t="shared" si="877"/>
        <v>0</v>
      </c>
      <c r="CQ325" s="7">
        <f t="shared" si="877"/>
        <v>0</v>
      </c>
      <c r="CR325" s="7">
        <f t="shared" si="877"/>
        <v>0</v>
      </c>
      <c r="CS325" s="7">
        <f t="shared" si="877"/>
        <v>0</v>
      </c>
      <c r="CT325" s="7">
        <f t="shared" si="877"/>
        <v>0</v>
      </c>
    </row>
    <row r="326" spans="1:98" x14ac:dyDescent="0.3">
      <c r="A326" s="11">
        <f>ROW()</f>
        <v>326</v>
      </c>
      <c r="F326" s="66" t="str">
        <f>$F$319</f>
        <v>АКТИВЫ</v>
      </c>
      <c r="G326" s="6" t="str">
        <f>$G$16</f>
        <v>Запасы СиМ</v>
      </c>
      <c r="Z326" s="7">
        <f ca="1">SUM(Z327:Z331)</f>
        <v>0</v>
      </c>
      <c r="AA326" s="7">
        <f t="shared" ref="AA325:CL326" ca="1" si="878">SUM(AA327:AA331)</f>
        <v>0</v>
      </c>
      <c r="AB326" s="7">
        <f t="shared" ca="1" si="878"/>
        <v>0</v>
      </c>
      <c r="AC326" s="7">
        <f t="shared" ca="1" si="878"/>
        <v>3900</v>
      </c>
      <c r="AD326" s="7">
        <f t="shared" ca="1" si="878"/>
        <v>17400</v>
      </c>
      <c r="AE326" s="7">
        <f t="shared" ca="1" si="878"/>
        <v>37080</v>
      </c>
      <c r="AF326" s="7">
        <f t="shared" ca="1" si="878"/>
        <v>63007.5</v>
      </c>
      <c r="AG326" s="7">
        <f t="shared" ca="1" si="878"/>
        <v>91462.5</v>
      </c>
      <c r="AH326" s="7">
        <f t="shared" ca="1" si="878"/>
        <v>124846.50000000003</v>
      </c>
      <c r="AI326" s="7">
        <f t="shared" ca="1" si="878"/>
        <v>186529.5</v>
      </c>
      <c r="AJ326" s="7">
        <f t="shared" ca="1" si="878"/>
        <v>291355.5</v>
      </c>
      <c r="AK326" s="7">
        <f t="shared" ca="1" si="878"/>
        <v>455760.75000000006</v>
      </c>
      <c r="AL326" s="7">
        <f t="shared" ca="1" si="878"/>
        <v>688116</v>
      </c>
      <c r="AM326" s="7">
        <f t="shared" ca="1" si="878"/>
        <v>977621.25</v>
      </c>
      <c r="AN326" s="7">
        <f t="shared" ca="1" si="878"/>
        <v>1311643.5</v>
      </c>
      <c r="AO326" s="7">
        <f t="shared" ca="1" si="878"/>
        <v>1675473.75</v>
      </c>
      <c r="AP326" s="7">
        <f t="shared" ca="1" si="878"/>
        <v>2056293.75</v>
      </c>
      <c r="AQ326" s="7">
        <f t="shared" ca="1" si="878"/>
        <v>2446307.25</v>
      </c>
      <c r="AR326" s="7">
        <f t="shared" ca="1" si="878"/>
        <v>2840703.75</v>
      </c>
      <c r="AS326" s="7">
        <f t="shared" ca="1" si="878"/>
        <v>3237150</v>
      </c>
      <c r="AT326" s="7">
        <f t="shared" ca="1" si="878"/>
        <v>3634387.5</v>
      </c>
      <c r="AU326" s="7">
        <f t="shared" ca="1" si="878"/>
        <v>4031850</v>
      </c>
      <c r="AV326" s="7">
        <f t="shared" ca="1" si="878"/>
        <v>4429402.5</v>
      </c>
      <c r="AW326" s="7">
        <f t="shared" ca="1" si="878"/>
        <v>4826977.5</v>
      </c>
      <c r="AX326" s="7">
        <f t="shared" ca="1" si="878"/>
        <v>5224552.5</v>
      </c>
      <c r="AY326" s="7">
        <f t="shared" ca="1" si="878"/>
        <v>5622127.5</v>
      </c>
      <c r="AZ326" s="7">
        <f t="shared" ca="1" si="878"/>
        <v>6009952.5</v>
      </c>
      <c r="BA326" s="7">
        <f t="shared" ca="1" si="878"/>
        <v>6364027.5</v>
      </c>
      <c r="BB326" s="7">
        <f t="shared" ca="1" si="878"/>
        <v>6668902.5</v>
      </c>
      <c r="BC326" s="7">
        <f t="shared" ca="1" si="878"/>
        <v>6908958.7499999981</v>
      </c>
      <c r="BD326" s="7">
        <f t="shared" ca="1" si="878"/>
        <v>7077877.4999999991</v>
      </c>
      <c r="BE326" s="7">
        <f t="shared" ca="1" si="878"/>
        <v>7187711.25</v>
      </c>
      <c r="BF326" s="7">
        <f t="shared" ca="1" si="878"/>
        <v>7252087.5</v>
      </c>
      <c r="BG326" s="7">
        <f t="shared" ca="1" si="878"/>
        <v>7286148.75</v>
      </c>
      <c r="BH326" s="7">
        <f t="shared" ca="1" si="878"/>
        <v>7302993.75</v>
      </c>
      <c r="BI326" s="7">
        <f t="shared" ca="1" si="878"/>
        <v>7310591.25</v>
      </c>
      <c r="BJ326" s="7">
        <f t="shared" ca="1" si="878"/>
        <v>7313778.75</v>
      </c>
      <c r="BK326" s="7">
        <f t="shared" ca="1" si="878"/>
        <v>7314907.5</v>
      </c>
      <c r="BL326" s="7">
        <f t="shared" ca="1" si="878"/>
        <v>7315245</v>
      </c>
      <c r="BM326" s="7">
        <f t="shared" ca="1" si="878"/>
        <v>7315357.4999999991</v>
      </c>
      <c r="BN326" s="7">
        <f t="shared" ca="1" si="878"/>
        <v>7315379.9999999981</v>
      </c>
      <c r="BO326" s="7">
        <f t="shared" ca="1" si="878"/>
        <v>7315379.9999999991</v>
      </c>
      <c r="BP326" s="7">
        <f t="shared" ca="1" si="878"/>
        <v>7315379.9999999991</v>
      </c>
      <c r="BQ326" s="7">
        <f t="shared" ca="1" si="878"/>
        <v>7315379.9999999991</v>
      </c>
      <c r="BR326" s="7">
        <f t="shared" ca="1" si="878"/>
        <v>7315379.9999999991</v>
      </c>
      <c r="BS326" s="7">
        <f t="shared" ca="1" si="878"/>
        <v>7315379.9999999991</v>
      </c>
      <c r="BT326" s="7">
        <f t="shared" ca="1" si="878"/>
        <v>7315379.9999999991</v>
      </c>
      <c r="BU326" s="7">
        <f t="shared" ca="1" si="878"/>
        <v>7315379.9999999991</v>
      </c>
      <c r="BV326" s="7">
        <f t="shared" si="878"/>
        <v>0</v>
      </c>
      <c r="BW326" s="7">
        <f t="shared" si="878"/>
        <v>0</v>
      </c>
      <c r="BX326" s="7">
        <f t="shared" si="878"/>
        <v>0</v>
      </c>
      <c r="BY326" s="7">
        <f t="shared" si="878"/>
        <v>0</v>
      </c>
      <c r="BZ326" s="7">
        <f t="shared" si="878"/>
        <v>0</v>
      </c>
      <c r="CA326" s="7">
        <f t="shared" si="878"/>
        <v>0</v>
      </c>
      <c r="CB326" s="7">
        <f t="shared" si="878"/>
        <v>0</v>
      </c>
      <c r="CC326" s="7">
        <f t="shared" si="878"/>
        <v>0</v>
      </c>
      <c r="CD326" s="7">
        <f t="shared" si="878"/>
        <v>0</v>
      </c>
      <c r="CE326" s="7">
        <f t="shared" si="878"/>
        <v>0</v>
      </c>
      <c r="CF326" s="7">
        <f t="shared" si="878"/>
        <v>0</v>
      </c>
      <c r="CG326" s="7">
        <f t="shared" si="878"/>
        <v>0</v>
      </c>
      <c r="CH326" s="7">
        <f t="shared" si="878"/>
        <v>0</v>
      </c>
      <c r="CI326" s="7">
        <f t="shared" si="878"/>
        <v>0</v>
      </c>
      <c r="CJ326" s="7">
        <f t="shared" si="878"/>
        <v>0</v>
      </c>
      <c r="CK326" s="7">
        <f t="shared" si="878"/>
        <v>0</v>
      </c>
      <c r="CL326" s="7">
        <f t="shared" si="878"/>
        <v>0</v>
      </c>
      <c r="CM326" s="7">
        <f t="shared" ref="CM325:CT326" si="879">SUM(CM327:CM331)</f>
        <v>0</v>
      </c>
      <c r="CN326" s="7">
        <f t="shared" si="879"/>
        <v>0</v>
      </c>
      <c r="CO326" s="7">
        <f t="shared" si="879"/>
        <v>0</v>
      </c>
      <c r="CP326" s="7">
        <f t="shared" si="879"/>
        <v>0</v>
      </c>
      <c r="CQ326" s="7">
        <f t="shared" si="879"/>
        <v>0</v>
      </c>
      <c r="CR326" s="7">
        <f t="shared" si="879"/>
        <v>0</v>
      </c>
      <c r="CS326" s="7">
        <f t="shared" si="879"/>
        <v>0</v>
      </c>
      <c r="CT326" s="7">
        <f t="shared" si="879"/>
        <v>0</v>
      </c>
    </row>
    <row r="327" spans="1:98" s="27" customFormat="1" ht="12" x14ac:dyDescent="0.25">
      <c r="A327" s="26">
        <f>ROW()</f>
        <v>327</v>
      </c>
      <c r="C327" s="142"/>
      <c r="E327" s="24"/>
      <c r="F327" s="66" t="str">
        <f>$F$319</f>
        <v>АКТИВЫ</v>
      </c>
      <c r="G327" s="66" t="str">
        <f>$G$326</f>
        <v>Запасы СиМ</v>
      </c>
      <c r="H327" s="27" t="str">
        <f>BP!$F$21</f>
        <v>Основа</v>
      </c>
      <c r="P327" s="30"/>
      <c r="R327" s="24"/>
      <c r="S327" s="30"/>
      <c r="V327" s="85"/>
      <c r="W327" s="29"/>
      <c r="Z327" s="30">
        <f ca="1">IF(Z$5="",0,Z17+Z158-Z164)</f>
        <v>0</v>
      </c>
      <c r="AA327" s="30">
        <f ca="1">IF(AA$5="",0,AA17+AA158-AA164)</f>
        <v>0</v>
      </c>
      <c r="AB327" s="30">
        <f ca="1">IF(AB$5="",0,AB17+AB158-AB164)</f>
        <v>0</v>
      </c>
      <c r="AC327" s="30">
        <f ca="1">IF(AC$5="",0,AC17+AC158-AC164)</f>
        <v>3500</v>
      </c>
      <c r="AD327" s="30">
        <f ca="1">IF(AD$5="",0,AD17+AD158-AD164)</f>
        <v>14000</v>
      </c>
      <c r="AE327" s="30">
        <f ca="1">IF(AE$5="",0,AE17+AE158-AE164)</f>
        <v>25200</v>
      </c>
      <c r="AF327" s="30">
        <f ca="1">IF(AF$5="",0,AF17+AF158-AF164)</f>
        <v>36837.5</v>
      </c>
      <c r="AG327" s="30">
        <f ca="1">IF(AG$5="",0,AG17+AG158-AG164)</f>
        <v>46987.5</v>
      </c>
      <c r="AH327" s="30">
        <f ca="1">IF(AH$5="",0,AH17+AH158-AH164)</f>
        <v>61722.500000000015</v>
      </c>
      <c r="AI327" s="30">
        <f ca="1">IF(AI$5="",0,AI17+AI158-AI164)</f>
        <v>100222.50000000001</v>
      </c>
      <c r="AJ327" s="30">
        <f ca="1">IF(AJ$5="",0,AJ17+AJ158-AJ164)</f>
        <v>165042.5</v>
      </c>
      <c r="AK327" s="30">
        <f ca="1">IF(AK$5="",0,AK17+AK158-AK164)</f>
        <v>258098.75</v>
      </c>
      <c r="AL327" s="30">
        <f ca="1">IF(AL$5="",0,AL17+AL158-AL164)</f>
        <v>375987.5</v>
      </c>
      <c r="AM327" s="30">
        <f ca="1">IF(AM$5="",0,AM17+AM158-AM164)</f>
        <v>508523.75</v>
      </c>
      <c r="AN327" s="30">
        <f ca="1">IF(AN$5="",0,AN17+AN158-AN164)</f>
        <v>649757.5</v>
      </c>
      <c r="AO327" s="30">
        <f ca="1">IF(AO$5="",0,AO17+AO158-AO164)</f>
        <v>795506.25</v>
      </c>
      <c r="AP327" s="30">
        <f ca="1">IF(AP$5="",0,AP17+AP158-AP164)</f>
        <v>943643.75</v>
      </c>
      <c r="AQ327" s="30">
        <f ca="1">IF(AQ$5="",0,AQ17+AQ158-AQ164)</f>
        <v>1092831.25</v>
      </c>
      <c r="AR327" s="30">
        <f ca="1">IF(AR$5="",0,AR17+AR158-AR164)</f>
        <v>1242281.25</v>
      </c>
      <c r="AS327" s="30">
        <f ca="1">IF(AS$5="",0,AS17+AS158-AS164)</f>
        <v>1391862.5</v>
      </c>
      <c r="AT327" s="30">
        <f ca="1">IF(AT$5="",0,AT17+AT158-AT164)</f>
        <v>1541487.5</v>
      </c>
      <c r="AU327" s="30">
        <f ca="1">IF(AU$5="",0,AU17+AU158-AU164)</f>
        <v>1691112.5</v>
      </c>
      <c r="AV327" s="30">
        <f ca="1">IF(AV$5="",0,AV17+AV158-AV164)</f>
        <v>1840737.5</v>
      </c>
      <c r="AW327" s="30">
        <f ca="1">IF(AW$5="",0,AW17+AW158-AW164)</f>
        <v>1990362.5</v>
      </c>
      <c r="AX327" s="30">
        <f ca="1">IF(AX$5="",0,AX17+AX158-AX164)</f>
        <v>2139987.5</v>
      </c>
      <c r="AY327" s="30">
        <f ca="1">IF(AY$5="",0,AY17+AY158-AY164)</f>
        <v>2289612.5</v>
      </c>
      <c r="AZ327" s="30">
        <f ca="1">IF(AZ$5="",0,AZ17+AZ158-AZ164)</f>
        <v>2430487.5</v>
      </c>
      <c r="BA327" s="30">
        <f ca="1">IF(BA$5="",0,BA17+BA158-BA164)</f>
        <v>2545112.5</v>
      </c>
      <c r="BB327" s="30">
        <f ca="1">IF(BB$5="",0,BB17+BB158-BB164)</f>
        <v>2631737.5</v>
      </c>
      <c r="BC327" s="30">
        <f ca="1">IF(BC$5="",0,BC17+BC158-BC164)</f>
        <v>2689268.75</v>
      </c>
      <c r="BD327" s="30">
        <f ca="1">IF(BD$5="",0,BD17+BD158-BD164)</f>
        <v>2721425</v>
      </c>
      <c r="BE327" s="30">
        <f ca="1">IF(BE$5="",0,BE17+BE158-BE164)</f>
        <v>2738618.75</v>
      </c>
      <c r="BF327" s="30">
        <f ca="1">IF(BF$5="",0,BF17+BF158-BF164)</f>
        <v>2747062.5</v>
      </c>
      <c r="BG327" s="30">
        <f ca="1">IF(BG$5="",0,BG17+BG158-BG164)</f>
        <v>2750956.25</v>
      </c>
      <c r="BH327" s="30">
        <f ca="1">IF(BH$5="",0,BH17+BH158-BH164)</f>
        <v>2752443.75</v>
      </c>
      <c r="BI327" s="30">
        <f ca="1">IF(BI$5="",0,BI17+BI158-BI164)</f>
        <v>2752881.25</v>
      </c>
      <c r="BJ327" s="30">
        <f ca="1">IF(BJ$5="",0,BJ17+BJ158-BJ164)</f>
        <v>2753056.25</v>
      </c>
      <c r="BK327" s="30">
        <f ca="1">IF(BK$5="",0,BK17+BK158-BK164)</f>
        <v>2753100</v>
      </c>
      <c r="BL327" s="30">
        <f ca="1">IF(BL$5="",0,BL17+BL158-BL164)</f>
        <v>2753099.9999999995</v>
      </c>
      <c r="BM327" s="30">
        <f ca="1">IF(BM$5="",0,BM17+BM158-BM164)</f>
        <v>2753099.9999999995</v>
      </c>
      <c r="BN327" s="30">
        <f ca="1">IF(BN$5="",0,BN17+BN158-BN164)</f>
        <v>2753099.9999999995</v>
      </c>
      <c r="BO327" s="30">
        <f ca="1">IF(BO$5="",0,BO17+BO158-BO164)</f>
        <v>2753099.9999999995</v>
      </c>
      <c r="BP327" s="30">
        <f ca="1">IF(BP$5="",0,BP17+BP158-BP164)</f>
        <v>2753099.9999999995</v>
      </c>
      <c r="BQ327" s="30">
        <f ca="1">IF(BQ$5="",0,BQ17+BQ158-BQ164)</f>
        <v>2753099.9999999995</v>
      </c>
      <c r="BR327" s="30">
        <f ca="1">IF(BR$5="",0,BR17+BR158-BR164)</f>
        <v>2753099.9999999995</v>
      </c>
      <c r="BS327" s="30">
        <f ca="1">IF(BS$5="",0,BS17+BS158-BS164)</f>
        <v>2753099.9999999995</v>
      </c>
      <c r="BT327" s="30">
        <f ca="1">IF(BT$5="",0,BT17+BT158-BT164)</f>
        <v>2753099.9999999995</v>
      </c>
      <c r="BU327" s="30">
        <f ca="1">IF(BU$5="",0,BU17+BU158-BU164)</f>
        <v>2753099.9999999995</v>
      </c>
      <c r="BV327" s="30">
        <f>IF(BV$5="",0,BV17+BV158-BV164)</f>
        <v>0</v>
      </c>
      <c r="BW327" s="30">
        <f>IF(BW$5="",0,BW17+BW158-BW164)</f>
        <v>0</v>
      </c>
      <c r="BX327" s="30">
        <f>IF(BX$5="",0,BX17+BX158-BX164)</f>
        <v>0</v>
      </c>
      <c r="BY327" s="30">
        <f>IF(BY$5="",0,BY17+BY158-BY164)</f>
        <v>0</v>
      </c>
      <c r="BZ327" s="30">
        <f>IF(BZ$5="",0,BZ17+BZ158-BZ164)</f>
        <v>0</v>
      </c>
      <c r="CA327" s="30">
        <f>IF(CA$5="",0,CA17+CA158-CA164)</f>
        <v>0</v>
      </c>
      <c r="CB327" s="30">
        <f>IF(CB$5="",0,CB17+CB158-CB164)</f>
        <v>0</v>
      </c>
      <c r="CC327" s="30">
        <f>IF(CC$5="",0,CC17+CC158-CC164)</f>
        <v>0</v>
      </c>
      <c r="CD327" s="30">
        <f>IF(CD$5="",0,CD17+CD158-CD164)</f>
        <v>0</v>
      </c>
      <c r="CE327" s="30">
        <f>IF(CE$5="",0,CE17+CE158-CE164)</f>
        <v>0</v>
      </c>
      <c r="CF327" s="30">
        <f>IF(CF$5="",0,CF17+CF158-CF164)</f>
        <v>0</v>
      </c>
      <c r="CG327" s="30">
        <f>IF(CG$5="",0,CG17+CG158-CG164)</f>
        <v>0</v>
      </c>
      <c r="CH327" s="30">
        <f>IF(CH$5="",0,CH17+CH158-CH164)</f>
        <v>0</v>
      </c>
      <c r="CI327" s="30">
        <f>IF(CI$5="",0,CI17+CI158-CI164)</f>
        <v>0</v>
      </c>
      <c r="CJ327" s="30">
        <f>IF(CJ$5="",0,CJ17+CJ158-CJ164)</f>
        <v>0</v>
      </c>
      <c r="CK327" s="30">
        <f>IF(CK$5="",0,CK17+CK158-CK164)</f>
        <v>0</v>
      </c>
      <c r="CL327" s="30">
        <f>IF(CL$5="",0,CL17+CL158-CL164)</f>
        <v>0</v>
      </c>
      <c r="CM327" s="30">
        <f>IF(CM$5="",0,CM17+CM158-CM164)</f>
        <v>0</v>
      </c>
      <c r="CN327" s="30">
        <f>IF(CN$5="",0,CN17+CN158-CN164)</f>
        <v>0</v>
      </c>
      <c r="CO327" s="30">
        <f>IF(CO$5="",0,CO17+CO158-CO164)</f>
        <v>0</v>
      </c>
      <c r="CP327" s="30">
        <f>IF(CP$5="",0,CP17+CP158-CP164)</f>
        <v>0</v>
      </c>
      <c r="CQ327" s="30">
        <f>IF(CQ$5="",0,CQ17+CQ158-CQ164)</f>
        <v>0</v>
      </c>
      <c r="CR327" s="30">
        <f>IF(CR$5="",0,CR17+CR158-CR164)</f>
        <v>0</v>
      </c>
      <c r="CS327" s="30">
        <f>IF(CS$5="",0,CS17+CS158-CS164)</f>
        <v>0</v>
      </c>
      <c r="CT327" s="30">
        <f>IF(CT$5="",0,CT17+CT158-CT164)</f>
        <v>0</v>
      </c>
    </row>
    <row r="328" spans="1:98" s="27" customFormat="1" ht="12" x14ac:dyDescent="0.25">
      <c r="A328" s="26">
        <f>ROW()</f>
        <v>328</v>
      </c>
      <c r="C328" s="142"/>
      <c r="E328" s="24"/>
      <c r="F328" s="66" t="str">
        <f>$F$319</f>
        <v>АКТИВЫ</v>
      </c>
      <c r="G328" s="66" t="str">
        <f t="shared" ref="G328:G330" si="880">$G$326</f>
        <v>Запасы СиМ</v>
      </c>
      <c r="H328" s="27" t="str">
        <f>BP!$F$22</f>
        <v>Сырье</v>
      </c>
      <c r="P328" s="30"/>
      <c r="R328" s="24"/>
      <c r="S328" s="30"/>
      <c r="V328" s="85"/>
      <c r="W328" s="29"/>
      <c r="Z328" s="30">
        <f ca="1">IF(Z$5="",0,Z18+Z159-Z165)</f>
        <v>0</v>
      </c>
      <c r="AA328" s="30">
        <f ca="1">IF(AA$5="",0,AA18+AA159-AA165)</f>
        <v>0</v>
      </c>
      <c r="AB328" s="30">
        <f ca="1">IF(AB$5="",0,AB18+AB159-AB165)</f>
        <v>0</v>
      </c>
      <c r="AC328" s="30">
        <f ca="1">IF(AC$5="",0,AC18+AC159-AC165)</f>
        <v>400</v>
      </c>
      <c r="AD328" s="30">
        <f ca="1">IF(AD$5="",0,AD18+AD159-AD165)</f>
        <v>1600</v>
      </c>
      <c r="AE328" s="30">
        <f ca="1">IF(AE$5="",0,AE18+AE159-AE165)</f>
        <v>2880</v>
      </c>
      <c r="AF328" s="30">
        <f ca="1">IF(AF$5="",0,AF18+AF159-AF165)</f>
        <v>4210</v>
      </c>
      <c r="AG328" s="30">
        <f ca="1">IF(AG$5="",0,AG18+AG159-AG165)</f>
        <v>5370</v>
      </c>
      <c r="AH328" s="30">
        <f ca="1">IF(AH$5="",0,AH18+AH159-AH165)</f>
        <v>7054</v>
      </c>
      <c r="AI328" s="30">
        <f ca="1">IF(AI$5="",0,AI18+AI159-AI165)</f>
        <v>11454</v>
      </c>
      <c r="AJ328" s="30">
        <f ca="1">IF(AJ$5="",0,AJ18+AJ159-AJ165)</f>
        <v>18862</v>
      </c>
      <c r="AK328" s="30">
        <f ca="1">IF(AK$5="",0,AK18+AK159-AK165)</f>
        <v>29496.999999999996</v>
      </c>
      <c r="AL328" s="30">
        <f ca="1">IF(AL$5="",0,AL18+AL159-AL165)</f>
        <v>42970</v>
      </c>
      <c r="AM328" s="30">
        <f ca="1">IF(AM$5="",0,AM18+AM159-AM165)</f>
        <v>58117</v>
      </c>
      <c r="AN328" s="30">
        <f ca="1">IF(AN$5="",0,AN18+AN159-AN165)</f>
        <v>74258</v>
      </c>
      <c r="AO328" s="30">
        <f ca="1">IF(AO$5="",0,AO18+AO159-AO165)</f>
        <v>90914.999999999985</v>
      </c>
      <c r="AP328" s="30">
        <f ca="1">IF(AP$5="",0,AP18+AP159-AP165)</f>
        <v>107845</v>
      </c>
      <c r="AQ328" s="30">
        <f ca="1">IF(AQ$5="",0,AQ18+AQ159-AQ165)</f>
        <v>124895</v>
      </c>
      <c r="AR328" s="30">
        <f ca="1">IF(AR$5="",0,AR18+AR159-AR165)</f>
        <v>141975</v>
      </c>
      <c r="AS328" s="30">
        <f ca="1">IF(AS$5="",0,AS18+AS159-AS165)</f>
        <v>159070</v>
      </c>
      <c r="AT328" s="30">
        <f ca="1">IF(AT$5="",0,AT18+AT159-AT165)</f>
        <v>176170</v>
      </c>
      <c r="AU328" s="30">
        <f ca="1">IF(AU$5="",0,AU18+AU159-AU165)</f>
        <v>193270</v>
      </c>
      <c r="AV328" s="30">
        <f ca="1">IF(AV$5="",0,AV18+AV159-AV165)</f>
        <v>210370</v>
      </c>
      <c r="AW328" s="30">
        <f ca="1">IF(AW$5="",0,AW18+AW159-AW165)</f>
        <v>227470</v>
      </c>
      <c r="AX328" s="30">
        <f ca="1">IF(AX$5="",0,AX18+AX159-AX165)</f>
        <v>244570</v>
      </c>
      <c r="AY328" s="30">
        <f ca="1">IF(AY$5="",0,AY18+AY159-AY165)</f>
        <v>261670</v>
      </c>
      <c r="AZ328" s="30">
        <f ca="1">IF(AZ$5="",0,AZ18+AZ159-AZ165)</f>
        <v>277770</v>
      </c>
      <c r="BA328" s="30">
        <f ca="1">IF(BA$5="",0,BA18+BA159-BA165)</f>
        <v>290870</v>
      </c>
      <c r="BB328" s="30">
        <f ca="1">IF(BB$5="",0,BB18+BB159-BB165)</f>
        <v>300770</v>
      </c>
      <c r="BC328" s="30">
        <f ca="1">IF(BC$5="",0,BC18+BC159-BC165)</f>
        <v>307345</v>
      </c>
      <c r="BD328" s="30">
        <f ca="1">IF(BD$5="",0,BD18+BD159-BD165)</f>
        <v>311020</v>
      </c>
      <c r="BE328" s="30">
        <f ca="1">IF(BE$5="",0,BE18+BE159-BE165)</f>
        <v>312985</v>
      </c>
      <c r="BF328" s="30">
        <f ca="1">IF(BF$5="",0,BF18+BF159-BF165)</f>
        <v>313950</v>
      </c>
      <c r="BG328" s="30">
        <f ca="1">IF(BG$5="",0,BG18+BG159-BG165)</f>
        <v>314395</v>
      </c>
      <c r="BH328" s="30">
        <f ca="1">IF(BH$5="",0,BH18+BH159-BH165)</f>
        <v>314565</v>
      </c>
      <c r="BI328" s="30">
        <f ca="1">IF(BI$5="",0,BI18+BI159-BI165)</f>
        <v>314615</v>
      </c>
      <c r="BJ328" s="30">
        <f ca="1">IF(BJ$5="",0,BJ18+BJ159-BJ165)</f>
        <v>314635</v>
      </c>
      <c r="BK328" s="30">
        <f ca="1">IF(BK$5="",0,BK18+BK159-BK165)</f>
        <v>314640</v>
      </c>
      <c r="BL328" s="30">
        <f ca="1">IF(BL$5="",0,BL18+BL159-BL165)</f>
        <v>314639.99999999994</v>
      </c>
      <c r="BM328" s="30">
        <f ca="1">IF(BM$5="",0,BM18+BM159-BM165)</f>
        <v>314639.99999999994</v>
      </c>
      <c r="BN328" s="30">
        <f ca="1">IF(BN$5="",0,BN18+BN159-BN165)</f>
        <v>314639.99999999994</v>
      </c>
      <c r="BO328" s="30">
        <f ca="1">IF(BO$5="",0,BO18+BO159-BO165)</f>
        <v>314639.99999999994</v>
      </c>
      <c r="BP328" s="30">
        <f ca="1">IF(BP$5="",0,BP18+BP159-BP165)</f>
        <v>314639.99999999994</v>
      </c>
      <c r="BQ328" s="30">
        <f ca="1">IF(BQ$5="",0,BQ18+BQ159-BQ165)</f>
        <v>314639.99999999994</v>
      </c>
      <c r="BR328" s="30">
        <f ca="1">IF(BR$5="",0,BR18+BR159-BR165)</f>
        <v>314639.99999999994</v>
      </c>
      <c r="BS328" s="30">
        <f ca="1">IF(BS$5="",0,BS18+BS159-BS165)</f>
        <v>314639.99999999994</v>
      </c>
      <c r="BT328" s="30">
        <f ca="1">IF(BT$5="",0,BT18+BT159-BT165)</f>
        <v>314639.99999999994</v>
      </c>
      <c r="BU328" s="30">
        <f ca="1">IF(BU$5="",0,BU18+BU159-BU165)</f>
        <v>314639.99999999994</v>
      </c>
      <c r="BV328" s="30">
        <f>IF(BV$5="",0,BV18+BV159-BV165)</f>
        <v>0</v>
      </c>
      <c r="BW328" s="30">
        <f>IF(BW$5="",0,BW18+BW159-BW165)</f>
        <v>0</v>
      </c>
      <c r="BX328" s="30">
        <f>IF(BX$5="",0,BX18+BX159-BX165)</f>
        <v>0</v>
      </c>
      <c r="BY328" s="30">
        <f>IF(BY$5="",0,BY18+BY159-BY165)</f>
        <v>0</v>
      </c>
      <c r="BZ328" s="30">
        <f>IF(BZ$5="",0,BZ18+BZ159-BZ165)</f>
        <v>0</v>
      </c>
      <c r="CA328" s="30">
        <f>IF(CA$5="",0,CA18+CA159-CA165)</f>
        <v>0</v>
      </c>
      <c r="CB328" s="30">
        <f>IF(CB$5="",0,CB18+CB159-CB165)</f>
        <v>0</v>
      </c>
      <c r="CC328" s="30">
        <f>IF(CC$5="",0,CC18+CC159-CC165)</f>
        <v>0</v>
      </c>
      <c r="CD328" s="30">
        <f>IF(CD$5="",0,CD18+CD159-CD165)</f>
        <v>0</v>
      </c>
      <c r="CE328" s="30">
        <f>IF(CE$5="",0,CE18+CE159-CE165)</f>
        <v>0</v>
      </c>
      <c r="CF328" s="30">
        <f>IF(CF$5="",0,CF18+CF159-CF165)</f>
        <v>0</v>
      </c>
      <c r="CG328" s="30">
        <f>IF(CG$5="",0,CG18+CG159-CG165)</f>
        <v>0</v>
      </c>
      <c r="CH328" s="30">
        <f>IF(CH$5="",0,CH18+CH159-CH165)</f>
        <v>0</v>
      </c>
      <c r="CI328" s="30">
        <f>IF(CI$5="",0,CI18+CI159-CI165)</f>
        <v>0</v>
      </c>
      <c r="CJ328" s="30">
        <f>IF(CJ$5="",0,CJ18+CJ159-CJ165)</f>
        <v>0</v>
      </c>
      <c r="CK328" s="30">
        <f>IF(CK$5="",0,CK18+CK159-CK165)</f>
        <v>0</v>
      </c>
      <c r="CL328" s="30">
        <f>IF(CL$5="",0,CL18+CL159-CL165)</f>
        <v>0</v>
      </c>
      <c r="CM328" s="30">
        <f>IF(CM$5="",0,CM18+CM159-CM165)</f>
        <v>0</v>
      </c>
      <c r="CN328" s="30">
        <f>IF(CN$5="",0,CN18+CN159-CN165)</f>
        <v>0</v>
      </c>
      <c r="CO328" s="30">
        <f>IF(CO$5="",0,CO18+CO159-CO165)</f>
        <v>0</v>
      </c>
      <c r="CP328" s="30">
        <f>IF(CP$5="",0,CP18+CP159-CP165)</f>
        <v>0</v>
      </c>
      <c r="CQ328" s="30">
        <f>IF(CQ$5="",0,CQ18+CQ159-CQ165)</f>
        <v>0</v>
      </c>
      <c r="CR328" s="30">
        <f>IF(CR$5="",0,CR18+CR159-CR165)</f>
        <v>0</v>
      </c>
      <c r="CS328" s="30">
        <f>IF(CS$5="",0,CS18+CS159-CS165)</f>
        <v>0</v>
      </c>
      <c r="CT328" s="30">
        <f>IF(CT$5="",0,CT18+CT159-CT165)</f>
        <v>0</v>
      </c>
    </row>
    <row r="329" spans="1:98" s="27" customFormat="1" ht="12" x14ac:dyDescent="0.25">
      <c r="A329" s="26">
        <f>ROW()</f>
        <v>329</v>
      </c>
      <c r="C329" s="142"/>
      <c r="E329" s="24"/>
      <c r="F329" s="66" t="str">
        <f>$F$319</f>
        <v>АКТИВЫ</v>
      </c>
      <c r="G329" s="66" t="str">
        <f t="shared" si="880"/>
        <v>Запасы СиМ</v>
      </c>
      <c r="H329" s="27" t="str">
        <f>BP!$F$23</f>
        <v>Материал</v>
      </c>
      <c r="P329" s="30"/>
      <c r="R329" s="24"/>
      <c r="S329" s="30"/>
      <c r="V329" s="85"/>
      <c r="W329" s="29"/>
      <c r="Z329" s="30">
        <f ca="1">IF(Z$5="",0,Z19+Z160-Z181)</f>
        <v>0</v>
      </c>
      <c r="AA329" s="30">
        <f ca="1">IF(AA$5="",0,AA19+AA160-AA181)</f>
        <v>0</v>
      </c>
      <c r="AB329" s="30">
        <f ca="1">IF(AB$5="",0,AB19+AB160-AB181)</f>
        <v>0</v>
      </c>
      <c r="AC329" s="30">
        <f ca="1">IF(AC$5="",0,AC19+AC160-AC181)</f>
        <v>0</v>
      </c>
      <c r="AD329" s="30">
        <f ca="1">IF(AD$5="",0,AD19+AD160-AD181)</f>
        <v>466.66666666666669</v>
      </c>
      <c r="AE329" s="30">
        <f ca="1">IF(AE$5="",0,AE19+AE160-AE181)</f>
        <v>2333.3333333333335</v>
      </c>
      <c r="AF329" s="30">
        <f ca="1">IF(AF$5="",0,AF19+AF160-AF181)</f>
        <v>5693.3333333333339</v>
      </c>
      <c r="AG329" s="30">
        <f ca="1">IF(AG$5="",0,AG19+AG160-AG181)</f>
        <v>10138.333333333334</v>
      </c>
      <c r="AH329" s="30">
        <f ca="1">IF(AH$5="",0,AH19+AH160-AH181)</f>
        <v>14536.66666666667</v>
      </c>
      <c r="AI329" s="30">
        <f ca="1">IF(AI$5="",0,AI19+AI160-AI181)</f>
        <v>19406.333333333339</v>
      </c>
      <c r="AJ329" s="30">
        <f ca="1">IF(AJ$5="",0,AJ19+AJ160-AJ181)</f>
        <v>27857.666666666675</v>
      </c>
      <c r="AK329" s="30">
        <f ca="1">IF(AK$5="",0,AK19+AK160-AK181)</f>
        <v>43598.333333333343</v>
      </c>
      <c r="AL329" s="30">
        <f ca="1">IF(AL$5="",0,AL19+AL160-AL181)</f>
        <v>69781.833333333328</v>
      </c>
      <c r="AM329" s="30">
        <f ca="1">IF(AM$5="",0,AM19+AM160-AM181)</f>
        <v>106550.5</v>
      </c>
      <c r="AN329" s="30">
        <f ca="1">IF(AN$5="",0,AN19+AN160-AN181)</f>
        <v>152348.00000000003</v>
      </c>
      <c r="AO329" s="30">
        <f ca="1">IF(AO$5="",0,AO19+AO160-AO181)</f>
        <v>204569.16666666672</v>
      </c>
      <c r="AP329" s="30">
        <f ca="1">IF(AP$5="",0,AP19+AP160-AP181)</f>
        <v>260505.00000000006</v>
      </c>
      <c r="AQ329" s="30">
        <f ca="1">IF(AQ$5="",0,AQ19+AQ160-AQ181)</f>
        <v>318521.00000000006</v>
      </c>
      <c r="AR329" s="30">
        <f ca="1">IF(AR$5="",0,AR19+AR160-AR181)</f>
        <v>377597.50000000006</v>
      </c>
      <c r="AS329" s="30">
        <f ca="1">IF(AS$5="",0,AS19+AS160-AS181)</f>
        <v>437167.5</v>
      </c>
      <c r="AT329" s="30">
        <f ca="1">IF(AT$5="",0,AT19+AT160-AT181)</f>
        <v>496930.00000000006</v>
      </c>
      <c r="AU329" s="30">
        <f ca="1">IF(AU$5="",0,AU19+AU160-AU181)</f>
        <v>556750.83333333337</v>
      </c>
      <c r="AV329" s="30">
        <f ca="1">IF(AV$5="",0,AV19+AV160-AV181)</f>
        <v>616595</v>
      </c>
      <c r="AW329" s="30">
        <f ca="1">IF(AW$5="",0,AW19+AW160-AW181)</f>
        <v>676445</v>
      </c>
      <c r="AX329" s="30">
        <f ca="1">IF(AX$5="",0,AX19+AX160-AX181)</f>
        <v>736295</v>
      </c>
      <c r="AY329" s="30">
        <f ca="1">IF(AY$5="",0,AY19+AY160-AY181)</f>
        <v>796145</v>
      </c>
      <c r="AZ329" s="30">
        <f ca="1">IF(AZ$5="",0,AZ19+AZ160-AZ181)</f>
        <v>855995</v>
      </c>
      <c r="BA329" s="30">
        <f ca="1">IF(BA$5="",0,BA19+BA160-BA181)</f>
        <v>914678.33333333326</v>
      </c>
      <c r="BB329" s="30">
        <f ca="1">IF(BB$5="",0,BB19+BB160-BB181)</f>
        <v>968694.99999999977</v>
      </c>
      <c r="BC329" s="30">
        <f ca="1">IF(BC$5="",0,BC19+BC160-BC181)</f>
        <v>1014311.6666666663</v>
      </c>
      <c r="BD329" s="30">
        <f ca="1">IF(BD$5="",0,BD19+BD160-BD181)</f>
        <v>1048815.833333333</v>
      </c>
      <c r="BE329" s="30">
        <f ca="1">IF(BE$5="",0,BE19+BE160-BE181)</f>
        <v>1072324.1666666665</v>
      </c>
      <c r="BF329" s="30">
        <f ca="1">IF(BF$5="",0,BF19+BF160-BF181)</f>
        <v>1086575</v>
      </c>
      <c r="BG329" s="30">
        <f ca="1">IF(BG$5="",0,BG19+BG160-BG181)</f>
        <v>1094280.8333333333</v>
      </c>
      <c r="BH329" s="30">
        <f ca="1">IF(BH$5="",0,BH19+BH160-BH181)</f>
        <v>1098218.3333333333</v>
      </c>
      <c r="BI329" s="30">
        <f ca="1">IF(BI$5="",0,BI19+BI160-BI181)</f>
        <v>1100061.6666666665</v>
      </c>
      <c r="BJ329" s="30">
        <f ca="1">IF(BJ$5="",0,BJ19+BJ160-BJ181)</f>
        <v>1100837.5</v>
      </c>
      <c r="BK329" s="30">
        <f ca="1">IF(BK$5="",0,BK19+BK160-BK181)</f>
        <v>1101117.5</v>
      </c>
      <c r="BL329" s="30">
        <f ca="1">IF(BL$5="",0,BL19+BL160-BL181)</f>
        <v>1101205</v>
      </c>
      <c r="BM329" s="30">
        <f ca="1">IF(BM$5="",0,BM19+BM160-BM181)</f>
        <v>1101234.1666666665</v>
      </c>
      <c r="BN329" s="30">
        <f ca="1">IF(BN$5="",0,BN19+BN160-BN181)</f>
        <v>1101239.9999999998</v>
      </c>
      <c r="BO329" s="30">
        <f ca="1">IF(BO$5="",0,BO19+BO160-BO181)</f>
        <v>1101239.9999999998</v>
      </c>
      <c r="BP329" s="30">
        <f ca="1">IF(BP$5="",0,BP19+BP160-BP181)</f>
        <v>1101239.9999999998</v>
      </c>
      <c r="BQ329" s="30">
        <f ca="1">IF(BQ$5="",0,BQ19+BQ160-BQ181)</f>
        <v>1101239.9999999998</v>
      </c>
      <c r="BR329" s="30">
        <f ca="1">IF(BR$5="",0,BR19+BR160-BR181)</f>
        <v>1101239.9999999998</v>
      </c>
      <c r="BS329" s="30">
        <f ca="1">IF(BS$5="",0,BS19+BS160-BS181)</f>
        <v>1101239.9999999998</v>
      </c>
      <c r="BT329" s="30">
        <f ca="1">IF(BT$5="",0,BT19+BT160-BT181)</f>
        <v>1101239.9999999998</v>
      </c>
      <c r="BU329" s="30">
        <f ca="1">IF(BU$5="",0,BU19+BU160-BU181)</f>
        <v>1101239.9999999998</v>
      </c>
      <c r="BV329" s="30">
        <f>IF(BV$5="",0,BV19+BV160-BV181)</f>
        <v>0</v>
      </c>
      <c r="BW329" s="30">
        <f>IF(BW$5="",0,BW19+BW160-BW181)</f>
        <v>0</v>
      </c>
      <c r="BX329" s="30">
        <f>IF(BX$5="",0,BX19+BX160-BX181)</f>
        <v>0</v>
      </c>
      <c r="BY329" s="30">
        <f>IF(BY$5="",0,BY19+BY160-BY181)</f>
        <v>0</v>
      </c>
      <c r="BZ329" s="30">
        <f>IF(BZ$5="",0,BZ19+BZ160-BZ181)</f>
        <v>0</v>
      </c>
      <c r="CA329" s="30">
        <f>IF(CA$5="",0,CA19+CA160-CA181)</f>
        <v>0</v>
      </c>
      <c r="CB329" s="30">
        <f>IF(CB$5="",0,CB19+CB160-CB181)</f>
        <v>0</v>
      </c>
      <c r="CC329" s="30">
        <f>IF(CC$5="",0,CC19+CC160-CC181)</f>
        <v>0</v>
      </c>
      <c r="CD329" s="30">
        <f>IF(CD$5="",0,CD19+CD160-CD181)</f>
        <v>0</v>
      </c>
      <c r="CE329" s="30">
        <f>IF(CE$5="",0,CE19+CE160-CE181)</f>
        <v>0</v>
      </c>
      <c r="CF329" s="30">
        <f>IF(CF$5="",0,CF19+CF160-CF181)</f>
        <v>0</v>
      </c>
      <c r="CG329" s="30">
        <f>IF(CG$5="",0,CG19+CG160-CG181)</f>
        <v>0</v>
      </c>
      <c r="CH329" s="30">
        <f>IF(CH$5="",0,CH19+CH160-CH181)</f>
        <v>0</v>
      </c>
      <c r="CI329" s="30">
        <f>IF(CI$5="",0,CI19+CI160-CI181)</f>
        <v>0</v>
      </c>
      <c r="CJ329" s="30">
        <f>IF(CJ$5="",0,CJ19+CJ160-CJ181)</f>
        <v>0</v>
      </c>
      <c r="CK329" s="30">
        <f>IF(CK$5="",0,CK19+CK160-CK181)</f>
        <v>0</v>
      </c>
      <c r="CL329" s="30">
        <f>IF(CL$5="",0,CL19+CL160-CL181)</f>
        <v>0</v>
      </c>
      <c r="CM329" s="30">
        <f>IF(CM$5="",0,CM19+CM160-CM181)</f>
        <v>0</v>
      </c>
      <c r="CN329" s="30">
        <f>IF(CN$5="",0,CN19+CN160-CN181)</f>
        <v>0</v>
      </c>
      <c r="CO329" s="30">
        <f>IF(CO$5="",0,CO19+CO160-CO181)</f>
        <v>0</v>
      </c>
      <c r="CP329" s="30">
        <f>IF(CP$5="",0,CP19+CP160-CP181)</f>
        <v>0</v>
      </c>
      <c r="CQ329" s="30">
        <f>IF(CQ$5="",0,CQ19+CQ160-CQ181)</f>
        <v>0</v>
      </c>
      <c r="CR329" s="30">
        <f>IF(CR$5="",0,CR19+CR160-CR181)</f>
        <v>0</v>
      </c>
      <c r="CS329" s="30">
        <f>IF(CS$5="",0,CS19+CS160-CS181)</f>
        <v>0</v>
      </c>
      <c r="CT329" s="30">
        <f>IF(CT$5="",0,CT19+CT160-CT181)</f>
        <v>0</v>
      </c>
    </row>
    <row r="330" spans="1:98" s="27" customFormat="1" ht="12" x14ac:dyDescent="0.25">
      <c r="A330" s="26">
        <f>ROW()</f>
        <v>330</v>
      </c>
      <c r="C330" s="142"/>
      <c r="E330" s="24"/>
      <c r="F330" s="66" t="str">
        <f>$F$319</f>
        <v>АКТИВЫ</v>
      </c>
      <c r="G330" s="66" t="str">
        <f t="shared" si="880"/>
        <v>Запасы СиМ</v>
      </c>
      <c r="H330" s="27" t="str">
        <f>BP!$F$25</f>
        <v>Упаковка</v>
      </c>
      <c r="P330" s="30"/>
      <c r="R330" s="24"/>
      <c r="S330" s="30"/>
      <c r="V330" s="85"/>
      <c r="W330" s="29"/>
      <c r="Z330" s="30">
        <f ca="1">IF(Z$5="",0,Z20+Z161-Z183)</f>
        <v>0</v>
      </c>
      <c r="AA330" s="30">
        <f ca="1">IF(AA$5="",0,AA20+AA161-AA183)</f>
        <v>0</v>
      </c>
      <c r="AB330" s="30">
        <f ca="1">IF(AB$5="",0,AB20+AB161-AB183)</f>
        <v>0</v>
      </c>
      <c r="AC330" s="30">
        <f ca="1">IF(AC$5="",0,AC20+AC161-AC183)</f>
        <v>0</v>
      </c>
      <c r="AD330" s="30">
        <f ca="1">IF(AD$5="",0,AD20+AD161-AD183)</f>
        <v>1333.3333333333335</v>
      </c>
      <c r="AE330" s="30">
        <f ca="1">IF(AE$5="",0,AE20+AE161-AE183)</f>
        <v>6666.6666666666679</v>
      </c>
      <c r="AF330" s="30">
        <f ca="1">IF(AF$5="",0,AF20+AF161-AF183)</f>
        <v>16266.666666666668</v>
      </c>
      <c r="AG330" s="30">
        <f ca="1">IF(AG$5="",0,AG20+AG161-AG183)</f>
        <v>28966.666666666668</v>
      </c>
      <c r="AH330" s="30">
        <f ca="1">IF(AH$5="",0,AH20+AH161-AH183)</f>
        <v>41533.333333333336</v>
      </c>
      <c r="AI330" s="30">
        <f ca="1">IF(AI$5="",0,AI20+AI161-AI183)</f>
        <v>55446.666666666672</v>
      </c>
      <c r="AJ330" s="30">
        <f ca="1">IF(AJ$5="",0,AJ20+AJ161-AJ183)</f>
        <v>79593.333333333343</v>
      </c>
      <c r="AK330" s="30">
        <f ca="1">IF(AK$5="",0,AK20+AK161-AK183)</f>
        <v>124566.66666666669</v>
      </c>
      <c r="AL330" s="30">
        <f ca="1">IF(AL$5="",0,AL20+AL161-AL183)</f>
        <v>199376.66666666669</v>
      </c>
      <c r="AM330" s="30">
        <f ca="1">IF(AM$5="",0,AM20+AM161-AM183)</f>
        <v>304430</v>
      </c>
      <c r="AN330" s="30">
        <f ca="1">IF(AN$5="",0,AN20+AN161-AN183)</f>
        <v>435280.00000000006</v>
      </c>
      <c r="AO330" s="30">
        <f ca="1">IF(AO$5="",0,AO20+AO161-AO183)</f>
        <v>584483.33333333337</v>
      </c>
      <c r="AP330" s="30">
        <f ca="1">IF(AP$5="",0,AP20+AP161-AP183)</f>
        <v>744300</v>
      </c>
      <c r="AQ330" s="30">
        <f ca="1">IF(AQ$5="",0,AQ20+AQ161-AQ183)</f>
        <v>910060.00000000012</v>
      </c>
      <c r="AR330" s="30">
        <f ca="1">IF(AR$5="",0,AR20+AR161-AR183)</f>
        <v>1078850</v>
      </c>
      <c r="AS330" s="30">
        <f ca="1">IF(AS$5="",0,AS20+AS161-AS183)</f>
        <v>1249050</v>
      </c>
      <c r="AT330" s="30">
        <f ca="1">IF(AT$5="",0,AT20+AT161-AT183)</f>
        <v>1419800</v>
      </c>
      <c r="AU330" s="30">
        <f ca="1">IF(AU$5="",0,AU20+AU161-AU183)</f>
        <v>1590716.6666666667</v>
      </c>
      <c r="AV330" s="30">
        <f ca="1">IF(AV$5="",0,AV20+AV161-AV183)</f>
        <v>1761700</v>
      </c>
      <c r="AW330" s="30">
        <f ca="1">IF(AW$5="",0,AW20+AW161-AW183)</f>
        <v>1932700</v>
      </c>
      <c r="AX330" s="30">
        <f ca="1">IF(AX$5="",0,AX20+AX161-AX183)</f>
        <v>2103700</v>
      </c>
      <c r="AY330" s="30">
        <f ca="1">IF(AY$5="",0,AY20+AY161-AY183)</f>
        <v>2274700</v>
      </c>
      <c r="AZ330" s="30">
        <f ca="1">IF(AZ$5="",0,AZ20+AZ161-AZ183)</f>
        <v>2445700</v>
      </c>
      <c r="BA330" s="30">
        <f ca="1">IF(BA$5="",0,BA20+BA161-BA183)</f>
        <v>2613366.6666666665</v>
      </c>
      <c r="BB330" s="30">
        <f ca="1">IF(BB$5="",0,BB20+BB161-BB183)</f>
        <v>2767699.9999999995</v>
      </c>
      <c r="BC330" s="30">
        <f ca="1">IF(BC$5="",0,BC20+BC161-BC183)</f>
        <v>2898033.3333333326</v>
      </c>
      <c r="BD330" s="30">
        <f ca="1">IF(BD$5="",0,BD20+BD161-BD183)</f>
        <v>2996616.666666666</v>
      </c>
      <c r="BE330" s="30">
        <f ca="1">IF(BE$5="",0,BE20+BE161-BE183)</f>
        <v>3063783.333333333</v>
      </c>
      <c r="BF330" s="30">
        <f ca="1">IF(BF$5="",0,BF20+BF161-BF183)</f>
        <v>3104500</v>
      </c>
      <c r="BG330" s="30">
        <f ca="1">IF(BG$5="",0,BG20+BG161-BG183)</f>
        <v>3126516.6666666665</v>
      </c>
      <c r="BH330" s="30">
        <f ca="1">IF(BH$5="",0,BH20+BH161-BH183)</f>
        <v>3137766.6666666665</v>
      </c>
      <c r="BI330" s="30">
        <f ca="1">IF(BI$5="",0,BI20+BI161-BI183)</f>
        <v>3143033.333333333</v>
      </c>
      <c r="BJ330" s="30">
        <f ca="1">IF(BJ$5="",0,BJ20+BJ161-BJ183)</f>
        <v>3145250</v>
      </c>
      <c r="BK330" s="30">
        <f ca="1">IF(BK$5="",0,BK20+BK161-BK183)</f>
        <v>3146050</v>
      </c>
      <c r="BL330" s="30">
        <f ca="1">IF(BL$5="",0,BL20+BL161-BL183)</f>
        <v>3146300</v>
      </c>
      <c r="BM330" s="30">
        <f ca="1">IF(BM$5="",0,BM20+BM161-BM183)</f>
        <v>3146383.333333333</v>
      </c>
      <c r="BN330" s="30">
        <f ca="1">IF(BN$5="",0,BN20+BN161-BN183)</f>
        <v>3146399.9999999995</v>
      </c>
      <c r="BO330" s="30">
        <f ca="1">IF(BO$5="",0,BO20+BO161-BO183)</f>
        <v>3146400</v>
      </c>
      <c r="BP330" s="30">
        <f ca="1">IF(BP$5="",0,BP20+BP161-BP183)</f>
        <v>3146400</v>
      </c>
      <c r="BQ330" s="30">
        <f ca="1">IF(BQ$5="",0,BQ20+BQ161-BQ183)</f>
        <v>3146400</v>
      </c>
      <c r="BR330" s="30">
        <f ca="1">IF(BR$5="",0,BR20+BR161-BR183)</f>
        <v>3146400</v>
      </c>
      <c r="BS330" s="30">
        <f ca="1">IF(BS$5="",0,BS20+BS161-BS183)</f>
        <v>3146400</v>
      </c>
      <c r="BT330" s="30">
        <f ca="1">IF(BT$5="",0,BT20+BT161-BT183)</f>
        <v>3146400</v>
      </c>
      <c r="BU330" s="30">
        <f ca="1">IF(BU$5="",0,BU20+BU161-BU183)</f>
        <v>3146400</v>
      </c>
      <c r="BV330" s="30">
        <f>IF(BV$5="",0,BV20+BV161-BV183)</f>
        <v>0</v>
      </c>
      <c r="BW330" s="30">
        <f>IF(BW$5="",0,BW20+BW161-BW183)</f>
        <v>0</v>
      </c>
      <c r="BX330" s="30">
        <f>IF(BX$5="",0,BX20+BX161-BX183)</f>
        <v>0</v>
      </c>
      <c r="BY330" s="30">
        <f>IF(BY$5="",0,BY20+BY161-BY183)</f>
        <v>0</v>
      </c>
      <c r="BZ330" s="30">
        <f>IF(BZ$5="",0,BZ20+BZ161-BZ183)</f>
        <v>0</v>
      </c>
      <c r="CA330" s="30">
        <f>IF(CA$5="",0,CA20+CA161-CA183)</f>
        <v>0</v>
      </c>
      <c r="CB330" s="30">
        <f>IF(CB$5="",0,CB20+CB161-CB183)</f>
        <v>0</v>
      </c>
      <c r="CC330" s="30">
        <f>IF(CC$5="",0,CC20+CC161-CC183)</f>
        <v>0</v>
      </c>
      <c r="CD330" s="30">
        <f>IF(CD$5="",0,CD20+CD161-CD183)</f>
        <v>0</v>
      </c>
      <c r="CE330" s="30">
        <f>IF(CE$5="",0,CE20+CE161-CE183)</f>
        <v>0</v>
      </c>
      <c r="CF330" s="30">
        <f>IF(CF$5="",0,CF20+CF161-CF183)</f>
        <v>0</v>
      </c>
      <c r="CG330" s="30">
        <f>IF(CG$5="",0,CG20+CG161-CG183)</f>
        <v>0</v>
      </c>
      <c r="CH330" s="30">
        <f>IF(CH$5="",0,CH20+CH161-CH183)</f>
        <v>0</v>
      </c>
      <c r="CI330" s="30">
        <f>IF(CI$5="",0,CI20+CI161-CI183)</f>
        <v>0</v>
      </c>
      <c r="CJ330" s="30">
        <f>IF(CJ$5="",0,CJ20+CJ161-CJ183)</f>
        <v>0</v>
      </c>
      <c r="CK330" s="30">
        <f>IF(CK$5="",0,CK20+CK161-CK183)</f>
        <v>0</v>
      </c>
      <c r="CL330" s="30">
        <f>IF(CL$5="",0,CL20+CL161-CL183)</f>
        <v>0</v>
      </c>
      <c r="CM330" s="30">
        <f>IF(CM$5="",0,CM20+CM161-CM183)</f>
        <v>0</v>
      </c>
      <c r="CN330" s="30">
        <f>IF(CN$5="",0,CN20+CN161-CN183)</f>
        <v>0</v>
      </c>
      <c r="CO330" s="30">
        <f>IF(CO$5="",0,CO20+CO161-CO183)</f>
        <v>0</v>
      </c>
      <c r="CP330" s="30">
        <f>IF(CP$5="",0,CP20+CP161-CP183)</f>
        <v>0</v>
      </c>
      <c r="CQ330" s="30">
        <f>IF(CQ$5="",0,CQ20+CQ161-CQ183)</f>
        <v>0</v>
      </c>
      <c r="CR330" s="30">
        <f>IF(CR$5="",0,CR20+CR161-CR183)</f>
        <v>0</v>
      </c>
      <c r="CS330" s="30">
        <f>IF(CS$5="",0,CS20+CS161-CS183)</f>
        <v>0</v>
      </c>
      <c r="CT330" s="30">
        <f>IF(CT$5="",0,CT20+CT161-CT183)</f>
        <v>0</v>
      </c>
    </row>
    <row r="331" spans="1:98" s="2" customFormat="1" ht="12" x14ac:dyDescent="0.25">
      <c r="A331" s="11">
        <f>ROW()</f>
        <v>331</v>
      </c>
      <c r="C331" s="142"/>
      <c r="E331" s="23" t="str">
        <f>Lists!$N$9</f>
        <v>пустая строка</v>
      </c>
      <c r="P331" s="3"/>
      <c r="R331" s="23"/>
      <c r="S331" s="3"/>
      <c r="V331" s="74"/>
      <c r="W331" s="5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</row>
    <row r="332" spans="1:98" x14ac:dyDescent="0.3">
      <c r="A332" s="11">
        <f>ROW()</f>
        <v>332</v>
      </c>
      <c r="E332" s="23" t="s">
        <v>24</v>
      </c>
      <c r="F332" s="66" t="str">
        <f>$F$319</f>
        <v>АКТИВЫ</v>
      </c>
      <c r="G332" s="6" t="s">
        <v>83</v>
      </c>
      <c r="Z332" s="7">
        <f ca="1">Z333+Z340+Z348</f>
        <v>0</v>
      </c>
      <c r="AA332" s="7">
        <f t="shared" ref="AA332:CL332" ca="1" si="881">AA333+AA340+AA348</f>
        <v>0</v>
      </c>
      <c r="AB332" s="7">
        <f t="shared" ca="1" si="881"/>
        <v>0</v>
      </c>
      <c r="AC332" s="7">
        <f t="shared" ca="1" si="881"/>
        <v>0</v>
      </c>
      <c r="AD332" s="7">
        <f t="shared" ca="1" si="881"/>
        <v>4787.333333333333</v>
      </c>
      <c r="AE332" s="7">
        <f t="shared" ca="1" si="881"/>
        <v>30536.666666666664</v>
      </c>
      <c r="AF332" s="7">
        <f t="shared" ca="1" si="881"/>
        <v>96805.466666666674</v>
      </c>
      <c r="AG332" s="7">
        <f t="shared" ca="1" si="881"/>
        <v>219328.15</v>
      </c>
      <c r="AH332" s="7">
        <f t="shared" ca="1" si="881"/>
        <v>384203.76666666666</v>
      </c>
      <c r="AI332" s="7">
        <f t="shared" ca="1" si="881"/>
        <v>556570.25666666671</v>
      </c>
      <c r="AJ332" s="7">
        <f t="shared" ca="1" si="881"/>
        <v>771700.94666666666</v>
      </c>
      <c r="AK332" s="7">
        <f t="shared" ca="1" si="881"/>
        <v>1113727.3666666667</v>
      </c>
      <c r="AL332" s="7">
        <f t="shared" ca="1" si="881"/>
        <v>1719936.7050000001</v>
      </c>
      <c r="AM332" s="7">
        <f t="shared" ca="1" si="881"/>
        <v>2712684.8650000002</v>
      </c>
      <c r="AN332" s="7">
        <f t="shared" ca="1" si="881"/>
        <v>4090614.0233333334</v>
      </c>
      <c r="AO332" s="7">
        <f t="shared" ca="1" si="881"/>
        <v>5806965.2166666668</v>
      </c>
      <c r="AP332" s="7">
        <f t="shared" ca="1" si="881"/>
        <v>7768549.2333333343</v>
      </c>
      <c r="AQ332" s="7">
        <f t="shared" ca="1" si="881"/>
        <v>9872683.7383333333</v>
      </c>
      <c r="AR332" s="7">
        <f t="shared" ca="1" si="881"/>
        <v>12056893.241666667</v>
      </c>
      <c r="AS332" s="7">
        <f t="shared" ca="1" si="881"/>
        <v>14281881.65</v>
      </c>
      <c r="AT332" s="7">
        <f t="shared" ca="1" si="881"/>
        <v>16526455.608333334</v>
      </c>
      <c r="AU332" s="7">
        <f t="shared" ca="1" si="881"/>
        <v>18778716.483333334</v>
      </c>
      <c r="AV332" s="7">
        <f t="shared" ca="1" si="881"/>
        <v>21033234.475000001</v>
      </c>
      <c r="AW332" s="7">
        <f t="shared" ca="1" si="881"/>
        <v>23288704.93333333</v>
      </c>
      <c r="AX332" s="7">
        <f t="shared" ca="1" si="881"/>
        <v>25544422.933333337</v>
      </c>
      <c r="AY332" s="7">
        <f t="shared" ca="1" si="881"/>
        <v>27800140.933333337</v>
      </c>
      <c r="AZ332" s="7">
        <f t="shared" ca="1" si="881"/>
        <v>30055858.933333337</v>
      </c>
      <c r="BA332" s="7">
        <f t="shared" ca="1" si="881"/>
        <v>32299608.600000001</v>
      </c>
      <c r="BB332" s="7">
        <f t="shared" ca="1" si="881"/>
        <v>34478984.933333337</v>
      </c>
      <c r="BC332" s="7">
        <f t="shared" ca="1" si="881"/>
        <v>36492689.266666666</v>
      </c>
      <c r="BD332" s="7">
        <f t="shared" ca="1" si="881"/>
        <v>38200086.891666666</v>
      </c>
      <c r="BE332" s="7">
        <f t="shared" ca="1" si="881"/>
        <v>39495295.474999994</v>
      </c>
      <c r="BF332" s="7">
        <f t="shared" ca="1" si="881"/>
        <v>40389508.666666664</v>
      </c>
      <c r="BG332" s="7">
        <f t="shared" ca="1" si="881"/>
        <v>40936749.299999997</v>
      </c>
      <c r="BH332" s="7">
        <f t="shared" ca="1" si="881"/>
        <v>41233958.050000004</v>
      </c>
      <c r="BI332" s="7">
        <f t="shared" ca="1" si="881"/>
        <v>41386444.391666666</v>
      </c>
      <c r="BJ332" s="7">
        <f t="shared" ca="1" si="881"/>
        <v>41458333.875</v>
      </c>
      <c r="BK332" s="7">
        <f t="shared" ca="1" si="881"/>
        <v>41489162.483333334</v>
      </c>
      <c r="BL332" s="7">
        <f t="shared" ca="1" si="881"/>
        <v>41500306.524999999</v>
      </c>
      <c r="BM332" s="7">
        <f t="shared" ca="1" si="881"/>
        <v>41503763.649999991</v>
      </c>
      <c r="BN332" s="7">
        <f t="shared" ca="1" si="881"/>
        <v>41504963.658333331</v>
      </c>
      <c r="BO332" s="7">
        <f t="shared" ca="1" si="881"/>
        <v>41505211.200000003</v>
      </c>
      <c r="BP332" s="7">
        <f t="shared" ca="1" si="881"/>
        <v>41505211.199999996</v>
      </c>
      <c r="BQ332" s="7">
        <f t="shared" ca="1" si="881"/>
        <v>41505211.199999996</v>
      </c>
      <c r="BR332" s="7">
        <f t="shared" ca="1" si="881"/>
        <v>41505211.199999996</v>
      </c>
      <c r="BS332" s="7">
        <f t="shared" ca="1" si="881"/>
        <v>41505211.199999996</v>
      </c>
      <c r="BT332" s="7">
        <f t="shared" ca="1" si="881"/>
        <v>41505211.199999996</v>
      </c>
      <c r="BU332" s="7">
        <f t="shared" ca="1" si="881"/>
        <v>41505211.199999996</v>
      </c>
      <c r="BV332" s="7">
        <f t="shared" si="881"/>
        <v>0</v>
      </c>
      <c r="BW332" s="7">
        <f t="shared" si="881"/>
        <v>0</v>
      </c>
      <c r="BX332" s="7">
        <f t="shared" si="881"/>
        <v>0</v>
      </c>
      <c r="BY332" s="7">
        <f t="shared" si="881"/>
        <v>0</v>
      </c>
      <c r="BZ332" s="7">
        <f t="shared" si="881"/>
        <v>0</v>
      </c>
      <c r="CA332" s="7">
        <f t="shared" si="881"/>
        <v>0</v>
      </c>
      <c r="CB332" s="7">
        <f t="shared" si="881"/>
        <v>0</v>
      </c>
      <c r="CC332" s="7">
        <f t="shared" si="881"/>
        <v>0</v>
      </c>
      <c r="CD332" s="7">
        <f t="shared" si="881"/>
        <v>0</v>
      </c>
      <c r="CE332" s="7">
        <f t="shared" si="881"/>
        <v>0</v>
      </c>
      <c r="CF332" s="7">
        <f t="shared" si="881"/>
        <v>0</v>
      </c>
      <c r="CG332" s="7">
        <f t="shared" si="881"/>
        <v>0</v>
      </c>
      <c r="CH332" s="7">
        <f t="shared" si="881"/>
        <v>0</v>
      </c>
      <c r="CI332" s="7">
        <f t="shared" si="881"/>
        <v>0</v>
      </c>
      <c r="CJ332" s="7">
        <f t="shared" si="881"/>
        <v>0</v>
      </c>
      <c r="CK332" s="7">
        <f t="shared" si="881"/>
        <v>0</v>
      </c>
      <c r="CL332" s="7">
        <f t="shared" si="881"/>
        <v>0</v>
      </c>
      <c r="CM332" s="7">
        <f t="shared" ref="CM332:CT332" si="882">CM333+CM340+CM348</f>
        <v>0</v>
      </c>
      <c r="CN332" s="7">
        <f t="shared" si="882"/>
        <v>0</v>
      </c>
      <c r="CO332" s="7">
        <f t="shared" si="882"/>
        <v>0</v>
      </c>
      <c r="CP332" s="7">
        <f t="shared" si="882"/>
        <v>0</v>
      </c>
      <c r="CQ332" s="7">
        <f t="shared" si="882"/>
        <v>0</v>
      </c>
      <c r="CR332" s="7">
        <f t="shared" si="882"/>
        <v>0</v>
      </c>
      <c r="CS332" s="7">
        <f t="shared" si="882"/>
        <v>0</v>
      </c>
      <c r="CT332" s="7">
        <f t="shared" si="882"/>
        <v>0</v>
      </c>
    </row>
    <row r="333" spans="1:98" s="27" customFormat="1" ht="12" x14ac:dyDescent="0.25">
      <c r="A333" s="26">
        <f>ROW()</f>
        <v>333</v>
      </c>
      <c r="C333" s="142"/>
      <c r="E333" s="24" t="s">
        <v>24</v>
      </c>
      <c r="F333" s="66" t="str">
        <f>$F$319</f>
        <v>АКТИВЫ</v>
      </c>
      <c r="G333" s="66" t="str">
        <f t="shared" ref="G333:G338" si="883">$G$326</f>
        <v>Запасы СиМ</v>
      </c>
      <c r="H333" s="31" t="s">
        <v>84</v>
      </c>
      <c r="P333" s="30"/>
      <c r="R333" s="24"/>
      <c r="S333" s="30"/>
      <c r="V333" s="85"/>
      <c r="W333" s="29"/>
      <c r="Z333" s="30">
        <f ca="1">SUM(Z334:Z339)</f>
        <v>0</v>
      </c>
      <c r="AA333" s="30">
        <f t="shared" ref="AA333:CL333" ca="1" si="884">SUM(AA334:AA339)</f>
        <v>0</v>
      </c>
      <c r="AB333" s="30">
        <f t="shared" ca="1" si="884"/>
        <v>0</v>
      </c>
      <c r="AC333" s="30">
        <f t="shared" ca="1" si="884"/>
        <v>0</v>
      </c>
      <c r="AD333" s="30">
        <f t="shared" ca="1" si="884"/>
        <v>4787.333333333333</v>
      </c>
      <c r="AE333" s="30">
        <f t="shared" ca="1" si="884"/>
        <v>19149.333333333332</v>
      </c>
      <c r="AF333" s="30">
        <f t="shared" ca="1" si="884"/>
        <v>34468.800000000003</v>
      </c>
      <c r="AG333" s="30">
        <f t="shared" ca="1" si="884"/>
        <v>50386.683333333334</v>
      </c>
      <c r="AH333" s="30">
        <f t="shared" ca="1" si="884"/>
        <v>64269.95</v>
      </c>
      <c r="AI333" s="30">
        <f t="shared" ca="1" si="884"/>
        <v>84424.623333333351</v>
      </c>
      <c r="AJ333" s="30">
        <f t="shared" ca="1" si="884"/>
        <v>137085.29</v>
      </c>
      <c r="AK333" s="30">
        <f t="shared" ca="1" si="884"/>
        <v>225746.70333333334</v>
      </c>
      <c r="AL333" s="30">
        <f t="shared" ca="1" si="884"/>
        <v>353029.92833333334</v>
      </c>
      <c r="AM333" s="30">
        <f t="shared" ca="1" si="884"/>
        <v>514279.28333333333</v>
      </c>
      <c r="AN333" s="30">
        <f t="shared" ca="1" si="884"/>
        <v>695563.62833333341</v>
      </c>
      <c r="AO333" s="30">
        <f t="shared" ca="1" si="884"/>
        <v>888744.49666666659</v>
      </c>
      <c r="AP333" s="30">
        <f t="shared" ca="1" si="884"/>
        <v>1088101.0249999999</v>
      </c>
      <c r="AQ333" s="30">
        <f t="shared" ca="1" si="884"/>
        <v>1290724.9083333334</v>
      </c>
      <c r="AR333" s="30">
        <f t="shared" ca="1" si="884"/>
        <v>1494784.9916666667</v>
      </c>
      <c r="AS333" s="30">
        <f t="shared" ca="1" si="884"/>
        <v>1699204.125</v>
      </c>
      <c r="AT333" s="30">
        <f t="shared" ca="1" si="884"/>
        <v>1903802.7833333334</v>
      </c>
      <c r="AU333" s="30">
        <f t="shared" ca="1" si="884"/>
        <v>2108461.2833333332</v>
      </c>
      <c r="AV333" s="30">
        <f t="shared" ca="1" si="884"/>
        <v>2313119.7833333332</v>
      </c>
      <c r="AW333" s="30">
        <f t="shared" ca="1" si="884"/>
        <v>2517778.2833333332</v>
      </c>
      <c r="AX333" s="30">
        <f t="shared" ca="1" si="884"/>
        <v>2722436.7833333332</v>
      </c>
      <c r="AY333" s="30">
        <f t="shared" ca="1" si="884"/>
        <v>2927095.2833333332</v>
      </c>
      <c r="AZ333" s="30">
        <f t="shared" ca="1" si="884"/>
        <v>3131753.7833333332</v>
      </c>
      <c r="BA333" s="30">
        <f t="shared" ca="1" si="884"/>
        <v>3324443.95</v>
      </c>
      <c r="BB333" s="30">
        <f t="shared" ca="1" si="884"/>
        <v>3481229.1166666667</v>
      </c>
      <c r="BC333" s="30">
        <f t="shared" ca="1" si="884"/>
        <v>3599715.6166666667</v>
      </c>
      <c r="BD333" s="30">
        <f t="shared" ca="1" si="884"/>
        <v>3678407.4083333332</v>
      </c>
      <c r="BE333" s="30">
        <f t="shared" ca="1" si="884"/>
        <v>3722391.0333333332</v>
      </c>
      <c r="BF333" s="30">
        <f t="shared" ca="1" si="884"/>
        <v>3745908.8083333336</v>
      </c>
      <c r="BG333" s="30">
        <f t="shared" ca="1" si="884"/>
        <v>3757458.25</v>
      </c>
      <c r="BH333" s="30">
        <f t="shared" ca="1" si="884"/>
        <v>3762784.1583333332</v>
      </c>
      <c r="BI333" s="30">
        <f t="shared" ca="1" si="884"/>
        <v>3764818.7749999999</v>
      </c>
      <c r="BJ333" s="30">
        <f t="shared" ca="1" si="884"/>
        <v>3765417.1916666669</v>
      </c>
      <c r="BK333" s="30">
        <f t="shared" ca="1" si="884"/>
        <v>3765656.5583333336</v>
      </c>
      <c r="BL333" s="30">
        <f t="shared" ca="1" si="884"/>
        <v>3765716.4</v>
      </c>
      <c r="BM333" s="30">
        <f t="shared" ca="1" si="884"/>
        <v>3765716.3999999994</v>
      </c>
      <c r="BN333" s="30">
        <f t="shared" ca="1" si="884"/>
        <v>3765716.3999999994</v>
      </c>
      <c r="BO333" s="30">
        <f t="shared" ca="1" si="884"/>
        <v>3765716.3999999994</v>
      </c>
      <c r="BP333" s="30">
        <f t="shared" ca="1" si="884"/>
        <v>3765716.3999999994</v>
      </c>
      <c r="BQ333" s="30">
        <f t="shared" ca="1" si="884"/>
        <v>3765716.3999999994</v>
      </c>
      <c r="BR333" s="30">
        <f t="shared" ca="1" si="884"/>
        <v>3765716.3999999994</v>
      </c>
      <c r="BS333" s="30">
        <f t="shared" ca="1" si="884"/>
        <v>3765716.3999999994</v>
      </c>
      <c r="BT333" s="30">
        <f t="shared" ca="1" si="884"/>
        <v>3765716.3999999994</v>
      </c>
      <c r="BU333" s="30">
        <f t="shared" ca="1" si="884"/>
        <v>3765716.3999999994</v>
      </c>
      <c r="BV333" s="30">
        <f t="shared" si="884"/>
        <v>0</v>
      </c>
      <c r="BW333" s="30">
        <f t="shared" si="884"/>
        <v>0</v>
      </c>
      <c r="BX333" s="30">
        <f t="shared" si="884"/>
        <v>0</v>
      </c>
      <c r="BY333" s="30">
        <f t="shared" si="884"/>
        <v>0</v>
      </c>
      <c r="BZ333" s="30">
        <f t="shared" si="884"/>
        <v>0</v>
      </c>
      <c r="CA333" s="30">
        <f t="shared" si="884"/>
        <v>0</v>
      </c>
      <c r="CB333" s="30">
        <f t="shared" si="884"/>
        <v>0</v>
      </c>
      <c r="CC333" s="30">
        <f t="shared" si="884"/>
        <v>0</v>
      </c>
      <c r="CD333" s="30">
        <f t="shared" si="884"/>
        <v>0</v>
      </c>
      <c r="CE333" s="30">
        <f t="shared" si="884"/>
        <v>0</v>
      </c>
      <c r="CF333" s="30">
        <f t="shared" si="884"/>
        <v>0</v>
      </c>
      <c r="CG333" s="30">
        <f t="shared" si="884"/>
        <v>0</v>
      </c>
      <c r="CH333" s="30">
        <f t="shared" si="884"/>
        <v>0</v>
      </c>
      <c r="CI333" s="30">
        <f t="shared" si="884"/>
        <v>0</v>
      </c>
      <c r="CJ333" s="30">
        <f t="shared" si="884"/>
        <v>0</v>
      </c>
      <c r="CK333" s="30">
        <f t="shared" si="884"/>
        <v>0</v>
      </c>
      <c r="CL333" s="30">
        <f t="shared" si="884"/>
        <v>0</v>
      </c>
      <c r="CM333" s="30">
        <f t="shared" ref="CM333:CT333" si="885">SUM(CM334:CM339)</f>
        <v>0</v>
      </c>
      <c r="CN333" s="30">
        <f t="shared" si="885"/>
        <v>0</v>
      </c>
      <c r="CO333" s="30">
        <f t="shared" si="885"/>
        <v>0</v>
      </c>
      <c r="CP333" s="30">
        <f t="shared" si="885"/>
        <v>0</v>
      </c>
      <c r="CQ333" s="30">
        <f t="shared" si="885"/>
        <v>0</v>
      </c>
      <c r="CR333" s="30">
        <f t="shared" si="885"/>
        <v>0</v>
      </c>
      <c r="CS333" s="30">
        <f t="shared" si="885"/>
        <v>0</v>
      </c>
      <c r="CT333" s="30">
        <f t="shared" si="885"/>
        <v>0</v>
      </c>
    </row>
    <row r="334" spans="1:98" s="27" customFormat="1" ht="12" x14ac:dyDescent="0.25">
      <c r="A334" s="26">
        <f>ROW()</f>
        <v>334</v>
      </c>
      <c r="C334" s="142"/>
      <c r="E334" s="24"/>
      <c r="F334" s="66" t="str">
        <f>$F$319</f>
        <v>АКТИВЫ</v>
      </c>
      <c r="G334" s="66" t="str">
        <f t="shared" si="883"/>
        <v>Запасы СиМ</v>
      </c>
      <c r="H334" s="66" t="str">
        <f>$H$333</f>
        <v>Цех-1</v>
      </c>
      <c r="I334" s="27" t="str">
        <f>BP!$F$21</f>
        <v>Основа</v>
      </c>
      <c r="P334" s="30"/>
      <c r="R334" s="24"/>
      <c r="S334" s="30"/>
      <c r="V334" s="85"/>
      <c r="W334" s="29"/>
      <c r="Z334" s="30">
        <f ca="1">Z24+Z164-Z171</f>
        <v>0</v>
      </c>
      <c r="AA334" s="30">
        <f ca="1">AA24+AA164-AA171</f>
        <v>0</v>
      </c>
      <c r="AB334" s="30">
        <f ca="1">AB24+AB164-AB171</f>
        <v>0</v>
      </c>
      <c r="AC334" s="30">
        <f ca="1">AC24+AC164-AC171</f>
        <v>0</v>
      </c>
      <c r="AD334" s="30">
        <f ca="1">AD24+AD164-AD171</f>
        <v>3500</v>
      </c>
      <c r="AE334" s="30">
        <f ca="1">AE24+AE164-AE171</f>
        <v>14000</v>
      </c>
      <c r="AF334" s="30">
        <f ca="1">AF24+AF164-AF171</f>
        <v>25200</v>
      </c>
      <c r="AG334" s="30">
        <f ca="1">AG24+AG164-AG171</f>
        <v>36837.5</v>
      </c>
      <c r="AH334" s="30">
        <f ca="1">AH24+AH164-AH171</f>
        <v>46987.5</v>
      </c>
      <c r="AI334" s="30">
        <f ca="1">AI24+AI164-AI171</f>
        <v>61722.500000000015</v>
      </c>
      <c r="AJ334" s="30">
        <f ca="1">AJ24+AJ164-AJ171</f>
        <v>100222.50000000001</v>
      </c>
      <c r="AK334" s="30">
        <f ca="1">AK24+AK164-AK171</f>
        <v>165042.5</v>
      </c>
      <c r="AL334" s="30">
        <f ca="1">AL24+AL164-AL171</f>
        <v>258098.75</v>
      </c>
      <c r="AM334" s="30">
        <f ca="1">AM24+AM164-AM171</f>
        <v>375987.5</v>
      </c>
      <c r="AN334" s="30">
        <f ca="1">AN24+AN164-AN171</f>
        <v>508523.75</v>
      </c>
      <c r="AO334" s="30">
        <f ca="1">AO24+AO164-AO171</f>
        <v>649757.5</v>
      </c>
      <c r="AP334" s="30">
        <f ca="1">AP24+AP164-AP171</f>
        <v>795506.25</v>
      </c>
      <c r="AQ334" s="30">
        <f ca="1">AQ24+AQ164-AQ171</f>
        <v>943643.75</v>
      </c>
      <c r="AR334" s="30">
        <f ca="1">AR24+AR164-AR171</f>
        <v>1092831.25</v>
      </c>
      <c r="AS334" s="30">
        <f ca="1">AS24+AS164-AS171</f>
        <v>1242281.25</v>
      </c>
      <c r="AT334" s="30">
        <f ca="1">AT24+AT164-AT171</f>
        <v>1391862.5</v>
      </c>
      <c r="AU334" s="30">
        <f ca="1">AU24+AU164-AU171</f>
        <v>1541487.5</v>
      </c>
      <c r="AV334" s="30">
        <f ca="1">AV24+AV164-AV171</f>
        <v>1691112.5</v>
      </c>
      <c r="AW334" s="30">
        <f ca="1">AW24+AW164-AW171</f>
        <v>1840737.5</v>
      </c>
      <c r="AX334" s="30">
        <f ca="1">AX24+AX164-AX171</f>
        <v>1990362.5</v>
      </c>
      <c r="AY334" s="30">
        <f ca="1">AY24+AY164-AY171</f>
        <v>2139987.5</v>
      </c>
      <c r="AZ334" s="30">
        <f ca="1">AZ24+AZ164-AZ171</f>
        <v>2289612.5</v>
      </c>
      <c r="BA334" s="30">
        <f ca="1">BA24+BA164-BA171</f>
        <v>2430487.5</v>
      </c>
      <c r="BB334" s="30">
        <f ca="1">BB24+BB164-BB171</f>
        <v>2545112.5</v>
      </c>
      <c r="BC334" s="30">
        <f ca="1">BC24+BC164-BC171</f>
        <v>2631737.5</v>
      </c>
      <c r="BD334" s="30">
        <f ca="1">BD24+BD164-BD171</f>
        <v>2689268.75</v>
      </c>
      <c r="BE334" s="30">
        <f ca="1">BE24+BE164-BE171</f>
        <v>2721425</v>
      </c>
      <c r="BF334" s="30">
        <f ca="1">BF24+BF164-BF171</f>
        <v>2738618.75</v>
      </c>
      <c r="BG334" s="30">
        <f ca="1">BG24+BG164-BG171</f>
        <v>2747062.5</v>
      </c>
      <c r="BH334" s="30">
        <f ca="1">BH24+BH164-BH171</f>
        <v>2750956.25</v>
      </c>
      <c r="BI334" s="30">
        <f ca="1">BI24+BI164-BI171</f>
        <v>2752443.75</v>
      </c>
      <c r="BJ334" s="30">
        <f ca="1">BJ24+BJ164-BJ171</f>
        <v>2752881.25</v>
      </c>
      <c r="BK334" s="30">
        <f ca="1">BK24+BK164-BK171</f>
        <v>2753056.25</v>
      </c>
      <c r="BL334" s="30">
        <f ca="1">BL24+BL164-BL171</f>
        <v>2753100</v>
      </c>
      <c r="BM334" s="30">
        <f ca="1">BM24+BM164-BM171</f>
        <v>2753099.9999999995</v>
      </c>
      <c r="BN334" s="30">
        <f ca="1">BN24+BN164-BN171</f>
        <v>2753099.9999999995</v>
      </c>
      <c r="BO334" s="30">
        <f ca="1">BO24+BO164-BO171</f>
        <v>2753099.9999999995</v>
      </c>
      <c r="BP334" s="30">
        <f ca="1">BP24+BP164-BP171</f>
        <v>2753099.9999999995</v>
      </c>
      <c r="BQ334" s="30">
        <f ca="1">BQ24+BQ164-BQ171</f>
        <v>2753099.9999999995</v>
      </c>
      <c r="BR334" s="30">
        <f ca="1">BR24+BR164-BR171</f>
        <v>2753099.9999999995</v>
      </c>
      <c r="BS334" s="30">
        <f ca="1">BS24+BS164-BS171</f>
        <v>2753099.9999999995</v>
      </c>
      <c r="BT334" s="30">
        <f ca="1">BT24+BT164-BT171</f>
        <v>2753099.9999999995</v>
      </c>
      <c r="BU334" s="30">
        <f ca="1">BU24+BU164-BU171</f>
        <v>2753099.9999999995</v>
      </c>
      <c r="BV334" s="30">
        <f>BV24+BV164-BV171</f>
        <v>0</v>
      </c>
      <c r="BW334" s="30">
        <f>BW24+BW164-BW171</f>
        <v>0</v>
      </c>
      <c r="BX334" s="30">
        <f>BX24+BX164-BX171</f>
        <v>0</v>
      </c>
      <c r="BY334" s="30">
        <f>BY24+BY164-BY171</f>
        <v>0</v>
      </c>
      <c r="BZ334" s="30">
        <f>BZ24+BZ164-BZ171</f>
        <v>0</v>
      </c>
      <c r="CA334" s="30">
        <f>CA24+CA164-CA171</f>
        <v>0</v>
      </c>
      <c r="CB334" s="30">
        <f>CB24+CB164-CB171</f>
        <v>0</v>
      </c>
      <c r="CC334" s="30">
        <f>CC24+CC164-CC171</f>
        <v>0</v>
      </c>
      <c r="CD334" s="30">
        <f>CD24+CD164-CD171</f>
        <v>0</v>
      </c>
      <c r="CE334" s="30">
        <f>CE24+CE164-CE171</f>
        <v>0</v>
      </c>
      <c r="CF334" s="30">
        <f>CF24+CF164-CF171</f>
        <v>0</v>
      </c>
      <c r="CG334" s="30">
        <f>CG24+CG164-CG171</f>
        <v>0</v>
      </c>
      <c r="CH334" s="30">
        <f>CH24+CH164-CH171</f>
        <v>0</v>
      </c>
      <c r="CI334" s="30">
        <f>CI24+CI164-CI171</f>
        <v>0</v>
      </c>
      <c r="CJ334" s="30">
        <f>CJ24+CJ164-CJ171</f>
        <v>0</v>
      </c>
      <c r="CK334" s="30">
        <f>CK24+CK164-CK171</f>
        <v>0</v>
      </c>
      <c r="CL334" s="30">
        <f>CL24+CL164-CL171</f>
        <v>0</v>
      </c>
      <c r="CM334" s="30">
        <f>CM24+CM164-CM171</f>
        <v>0</v>
      </c>
      <c r="CN334" s="30">
        <f>CN24+CN164-CN171</f>
        <v>0</v>
      </c>
      <c r="CO334" s="30">
        <f>CO24+CO164-CO171</f>
        <v>0</v>
      </c>
      <c r="CP334" s="30">
        <f>CP24+CP164-CP171</f>
        <v>0</v>
      </c>
      <c r="CQ334" s="30">
        <f>CQ24+CQ164-CQ171</f>
        <v>0</v>
      </c>
      <c r="CR334" s="30">
        <f>CR24+CR164-CR171</f>
        <v>0</v>
      </c>
      <c r="CS334" s="30">
        <f>CS24+CS164-CS171</f>
        <v>0</v>
      </c>
      <c r="CT334" s="30">
        <f>CT24+CT164-CT171</f>
        <v>0</v>
      </c>
    </row>
    <row r="335" spans="1:98" s="27" customFormat="1" ht="12" x14ac:dyDescent="0.25">
      <c r="A335" s="26">
        <f>ROW()</f>
        <v>335</v>
      </c>
      <c r="C335" s="142"/>
      <c r="E335" s="24"/>
      <c r="F335" s="66" t="str">
        <f t="shared" ref="F335:F338" si="886">$F$319</f>
        <v>АКТИВЫ</v>
      </c>
      <c r="G335" s="66" t="str">
        <f t="shared" si="883"/>
        <v>Запасы СиМ</v>
      </c>
      <c r="H335" s="66" t="str">
        <f t="shared" ref="H335:H338" si="887">$H$333</f>
        <v>Цех-1</v>
      </c>
      <c r="I335" s="27" t="str">
        <f>BP!$F$22</f>
        <v>Сырье</v>
      </c>
      <c r="P335" s="30"/>
      <c r="R335" s="24"/>
      <c r="S335" s="30"/>
      <c r="V335" s="85"/>
      <c r="W335" s="29"/>
      <c r="Z335" s="30">
        <f ca="1">Z25+Z165-Z172</f>
        <v>0</v>
      </c>
      <c r="AA335" s="30">
        <f ca="1">AA25+AA165-AA172</f>
        <v>0</v>
      </c>
      <c r="AB335" s="30">
        <f ca="1">AB25+AB165-AB172</f>
        <v>0</v>
      </c>
      <c r="AC335" s="30">
        <f ca="1">AC25+AC165-AC172</f>
        <v>0</v>
      </c>
      <c r="AD335" s="30">
        <f ca="1">AD25+AD165-AD172</f>
        <v>400</v>
      </c>
      <c r="AE335" s="30">
        <f ca="1">AE25+AE165-AE172</f>
        <v>1600</v>
      </c>
      <c r="AF335" s="30">
        <f ca="1">AF25+AF165-AF172</f>
        <v>2880</v>
      </c>
      <c r="AG335" s="30">
        <f ca="1">AG25+AG165-AG172</f>
        <v>4210</v>
      </c>
      <c r="AH335" s="30">
        <f ca="1">AH25+AH165-AH172</f>
        <v>5370</v>
      </c>
      <c r="AI335" s="30">
        <f ca="1">AI25+AI165-AI172</f>
        <v>7054</v>
      </c>
      <c r="AJ335" s="30">
        <f ca="1">AJ25+AJ165-AJ172</f>
        <v>11454</v>
      </c>
      <c r="AK335" s="30">
        <f ca="1">AK25+AK165-AK172</f>
        <v>18862</v>
      </c>
      <c r="AL335" s="30">
        <f ca="1">AL25+AL165-AL172</f>
        <v>29496.999999999996</v>
      </c>
      <c r="AM335" s="30">
        <f ca="1">AM25+AM165-AM172</f>
        <v>42970</v>
      </c>
      <c r="AN335" s="30">
        <f ca="1">AN25+AN165-AN172</f>
        <v>58117</v>
      </c>
      <c r="AO335" s="30">
        <f ca="1">AO25+AO165-AO172</f>
        <v>74258</v>
      </c>
      <c r="AP335" s="30">
        <f ca="1">AP25+AP165-AP172</f>
        <v>90914.999999999985</v>
      </c>
      <c r="AQ335" s="30">
        <f ca="1">AQ25+AQ165-AQ172</f>
        <v>107845</v>
      </c>
      <c r="AR335" s="30">
        <f ca="1">AR25+AR165-AR172</f>
        <v>124895</v>
      </c>
      <c r="AS335" s="30">
        <f ca="1">AS25+AS165-AS172</f>
        <v>141975</v>
      </c>
      <c r="AT335" s="30">
        <f ca="1">AT25+AT165-AT172</f>
        <v>159070</v>
      </c>
      <c r="AU335" s="30">
        <f ca="1">AU25+AU165-AU172</f>
        <v>176170</v>
      </c>
      <c r="AV335" s="30">
        <f ca="1">AV25+AV165-AV172</f>
        <v>193270</v>
      </c>
      <c r="AW335" s="30">
        <f ca="1">AW25+AW165-AW172</f>
        <v>210370</v>
      </c>
      <c r="AX335" s="30">
        <f ca="1">AX25+AX165-AX172</f>
        <v>227470</v>
      </c>
      <c r="AY335" s="30">
        <f ca="1">AY25+AY165-AY172</f>
        <v>244570</v>
      </c>
      <c r="AZ335" s="30">
        <f ca="1">AZ25+AZ165-AZ172</f>
        <v>261670</v>
      </c>
      <c r="BA335" s="30">
        <f ca="1">BA25+BA165-BA172</f>
        <v>277770</v>
      </c>
      <c r="BB335" s="30">
        <f ca="1">BB25+BB165-BB172</f>
        <v>290870</v>
      </c>
      <c r="BC335" s="30">
        <f ca="1">BC25+BC165-BC172</f>
        <v>300770</v>
      </c>
      <c r="BD335" s="30">
        <f ca="1">BD25+BD165-BD172</f>
        <v>307345</v>
      </c>
      <c r="BE335" s="30">
        <f ca="1">BE25+BE165-BE172</f>
        <v>311020</v>
      </c>
      <c r="BF335" s="30">
        <f ca="1">BF25+BF165-BF172</f>
        <v>312985</v>
      </c>
      <c r="BG335" s="30">
        <f ca="1">BG25+BG165-BG172</f>
        <v>313950</v>
      </c>
      <c r="BH335" s="30">
        <f ca="1">BH25+BH165-BH172</f>
        <v>314395</v>
      </c>
      <c r="BI335" s="30">
        <f ca="1">BI25+BI165-BI172</f>
        <v>314565</v>
      </c>
      <c r="BJ335" s="30">
        <f ca="1">BJ25+BJ165-BJ172</f>
        <v>314615</v>
      </c>
      <c r="BK335" s="30">
        <f ca="1">BK25+BK165-BK172</f>
        <v>314635</v>
      </c>
      <c r="BL335" s="30">
        <f ca="1">BL25+BL165-BL172</f>
        <v>314640</v>
      </c>
      <c r="BM335" s="30">
        <f ca="1">BM25+BM165-BM172</f>
        <v>314639.99999999994</v>
      </c>
      <c r="BN335" s="30">
        <f ca="1">BN25+BN165-BN172</f>
        <v>314639.99999999994</v>
      </c>
      <c r="BO335" s="30">
        <f ca="1">BO25+BO165-BO172</f>
        <v>314639.99999999994</v>
      </c>
      <c r="BP335" s="30">
        <f ca="1">BP25+BP165-BP172</f>
        <v>314639.99999999994</v>
      </c>
      <c r="BQ335" s="30">
        <f ca="1">BQ25+BQ165-BQ172</f>
        <v>314639.99999999994</v>
      </c>
      <c r="BR335" s="30">
        <f ca="1">BR25+BR165-BR172</f>
        <v>314639.99999999994</v>
      </c>
      <c r="BS335" s="30">
        <f ca="1">BS25+BS165-BS172</f>
        <v>314639.99999999994</v>
      </c>
      <c r="BT335" s="30">
        <f ca="1">BT25+BT165-BT172</f>
        <v>314639.99999999994</v>
      </c>
      <c r="BU335" s="30">
        <f ca="1">BU25+BU165-BU172</f>
        <v>314639.99999999994</v>
      </c>
      <c r="BV335" s="30">
        <f>BV25+BV165-BV172</f>
        <v>0</v>
      </c>
      <c r="BW335" s="30">
        <f>BW25+BW165-BW172</f>
        <v>0</v>
      </c>
      <c r="BX335" s="30">
        <f>BX25+BX165-BX172</f>
        <v>0</v>
      </c>
      <c r="BY335" s="30">
        <f>BY25+BY165-BY172</f>
        <v>0</v>
      </c>
      <c r="BZ335" s="30">
        <f>BZ25+BZ165-BZ172</f>
        <v>0</v>
      </c>
      <c r="CA335" s="30">
        <f>CA25+CA165-CA172</f>
        <v>0</v>
      </c>
      <c r="CB335" s="30">
        <f>CB25+CB165-CB172</f>
        <v>0</v>
      </c>
      <c r="CC335" s="30">
        <f>CC25+CC165-CC172</f>
        <v>0</v>
      </c>
      <c r="CD335" s="30">
        <f>CD25+CD165-CD172</f>
        <v>0</v>
      </c>
      <c r="CE335" s="30">
        <f>CE25+CE165-CE172</f>
        <v>0</v>
      </c>
      <c r="CF335" s="30">
        <f>CF25+CF165-CF172</f>
        <v>0</v>
      </c>
      <c r="CG335" s="30">
        <f>CG25+CG165-CG172</f>
        <v>0</v>
      </c>
      <c r="CH335" s="30">
        <f>CH25+CH165-CH172</f>
        <v>0</v>
      </c>
      <c r="CI335" s="30">
        <f>CI25+CI165-CI172</f>
        <v>0</v>
      </c>
      <c r="CJ335" s="30">
        <f>CJ25+CJ165-CJ172</f>
        <v>0</v>
      </c>
      <c r="CK335" s="30">
        <f>CK25+CK165-CK172</f>
        <v>0</v>
      </c>
      <c r="CL335" s="30">
        <f>CL25+CL165-CL172</f>
        <v>0</v>
      </c>
      <c r="CM335" s="30">
        <f>CM25+CM165-CM172</f>
        <v>0</v>
      </c>
      <c r="CN335" s="30">
        <f>CN25+CN165-CN172</f>
        <v>0</v>
      </c>
      <c r="CO335" s="30">
        <f>CO25+CO165-CO172</f>
        <v>0</v>
      </c>
      <c r="CP335" s="30">
        <f>CP25+CP165-CP172</f>
        <v>0</v>
      </c>
      <c r="CQ335" s="30">
        <f>CQ25+CQ165-CQ172</f>
        <v>0</v>
      </c>
      <c r="CR335" s="30">
        <f>CR25+CR165-CR172</f>
        <v>0</v>
      </c>
      <c r="CS335" s="30">
        <f>CS25+CS165-CS172</f>
        <v>0</v>
      </c>
      <c r="CT335" s="30">
        <f>CT25+CT165-CT172</f>
        <v>0</v>
      </c>
    </row>
    <row r="336" spans="1:98" s="27" customFormat="1" ht="12" x14ac:dyDescent="0.25">
      <c r="A336" s="26">
        <f>ROW()</f>
        <v>336</v>
      </c>
      <c r="C336" s="142"/>
      <c r="E336" s="24"/>
      <c r="F336" s="66" t="str">
        <f t="shared" si="886"/>
        <v>АКТИВЫ</v>
      </c>
      <c r="G336" s="66" t="str">
        <f t="shared" si="883"/>
        <v>Запасы СиМ</v>
      </c>
      <c r="H336" s="66" t="str">
        <f t="shared" si="887"/>
        <v>Цех-1</v>
      </c>
      <c r="I336" s="27" t="str">
        <f>BP!$F$26</f>
        <v>ФОТ првПерс</v>
      </c>
      <c r="P336" s="30"/>
      <c r="R336" s="24"/>
      <c r="S336" s="30"/>
      <c r="V336" s="85"/>
      <c r="W336" s="29"/>
      <c r="Z336" s="30">
        <f ca="1">Z26+Z166-Z174</f>
        <v>0</v>
      </c>
      <c r="AA336" s="30">
        <f ca="1">AA26+AA166-AA174</f>
        <v>0</v>
      </c>
      <c r="AB336" s="30">
        <f ca="1">AB26+AB166-AB174</f>
        <v>0</v>
      </c>
      <c r="AC336" s="30">
        <f ca="1">AC26+AC166-AC174</f>
        <v>0</v>
      </c>
      <c r="AD336" s="30">
        <f ca="1">AD26+AD166-AD174</f>
        <v>600</v>
      </c>
      <c r="AE336" s="30">
        <f ca="1">AE26+AE166-AE174</f>
        <v>2400</v>
      </c>
      <c r="AF336" s="30">
        <f ca="1">AF26+AF166-AF174</f>
        <v>4320</v>
      </c>
      <c r="AG336" s="30">
        <f ca="1">AG26+AG166-AG174</f>
        <v>6315</v>
      </c>
      <c r="AH336" s="30">
        <f ca="1">AH26+AH166-AH174</f>
        <v>8055</v>
      </c>
      <c r="AI336" s="30">
        <f ca="1">AI26+AI166-AI174</f>
        <v>10581</v>
      </c>
      <c r="AJ336" s="30">
        <f ca="1">AJ26+AJ166-AJ174</f>
        <v>17181</v>
      </c>
      <c r="AK336" s="30">
        <f ca="1">AK26+AK166-AK174</f>
        <v>28293</v>
      </c>
      <c r="AL336" s="30">
        <f ca="1">AL26+AL166-AL174</f>
        <v>44245.5</v>
      </c>
      <c r="AM336" s="30">
        <f ca="1">AM26+AM166-AM174</f>
        <v>64455</v>
      </c>
      <c r="AN336" s="30">
        <f ca="1">AN26+AN166-AN174</f>
        <v>87175.5</v>
      </c>
      <c r="AO336" s="30">
        <f ca="1">AO26+AO166-AO174</f>
        <v>111387</v>
      </c>
      <c r="AP336" s="30">
        <f ca="1">AP26+AP166-AP174</f>
        <v>136372.5</v>
      </c>
      <c r="AQ336" s="30">
        <f ca="1">AQ26+AQ166-AQ174</f>
        <v>161767.5</v>
      </c>
      <c r="AR336" s="30">
        <f ca="1">AR26+AR166-AR174</f>
        <v>187342.5</v>
      </c>
      <c r="AS336" s="30">
        <f ca="1">AS26+AS166-AS174</f>
        <v>212962.5</v>
      </c>
      <c r="AT336" s="30">
        <f ca="1">AT26+AT166-AT174</f>
        <v>238605</v>
      </c>
      <c r="AU336" s="30">
        <f ca="1">AU26+AU166-AU174</f>
        <v>264255</v>
      </c>
      <c r="AV336" s="30">
        <f ca="1">AV26+AV166-AV174</f>
        <v>289905</v>
      </c>
      <c r="AW336" s="30">
        <f ca="1">AW26+AW166-AW174</f>
        <v>315555</v>
      </c>
      <c r="AX336" s="30">
        <f ca="1">AX26+AX166-AX174</f>
        <v>341205</v>
      </c>
      <c r="AY336" s="30">
        <f ca="1">AY26+AY166-AY174</f>
        <v>366855</v>
      </c>
      <c r="AZ336" s="30">
        <f ca="1">AZ26+AZ166-AZ174</f>
        <v>392505</v>
      </c>
      <c r="BA336" s="30">
        <f ca="1">BA26+BA166-BA174</f>
        <v>416655</v>
      </c>
      <c r="BB336" s="30">
        <f ca="1">BB26+BB166-BB174</f>
        <v>436305</v>
      </c>
      <c r="BC336" s="30">
        <f ca="1">BC26+BC166-BC174</f>
        <v>451155</v>
      </c>
      <c r="BD336" s="30">
        <f ca="1">BD26+BD166-BD174</f>
        <v>461017.5</v>
      </c>
      <c r="BE336" s="30">
        <f ca="1">BE26+BE166-BE174</f>
        <v>466530</v>
      </c>
      <c r="BF336" s="30">
        <f ca="1">BF26+BF166-BF174</f>
        <v>469477.5</v>
      </c>
      <c r="BG336" s="30">
        <f ca="1">BG26+BG166-BG174</f>
        <v>470925</v>
      </c>
      <c r="BH336" s="30">
        <f ca="1">BH26+BH166-BH174</f>
        <v>471592.5</v>
      </c>
      <c r="BI336" s="30">
        <f ca="1">BI26+BI166-BI174</f>
        <v>471847.5</v>
      </c>
      <c r="BJ336" s="30">
        <f ca="1">BJ26+BJ166-BJ174</f>
        <v>471922.5</v>
      </c>
      <c r="BK336" s="30">
        <f ca="1">BK26+BK166-BK174</f>
        <v>471952.5</v>
      </c>
      <c r="BL336" s="30">
        <f ca="1">BL26+BL166-BL174</f>
        <v>471960</v>
      </c>
      <c r="BM336" s="30">
        <f ca="1">BM26+BM166-BM174</f>
        <v>471959.99999999994</v>
      </c>
      <c r="BN336" s="30">
        <f ca="1">BN26+BN166-BN174</f>
        <v>471959.99999999994</v>
      </c>
      <c r="BO336" s="30">
        <f ca="1">BO26+BO166-BO174</f>
        <v>471959.99999999994</v>
      </c>
      <c r="BP336" s="30">
        <f ca="1">BP26+BP166-BP174</f>
        <v>471959.99999999994</v>
      </c>
      <c r="BQ336" s="30">
        <f ca="1">BQ26+BQ166-BQ174</f>
        <v>471959.99999999994</v>
      </c>
      <c r="BR336" s="30">
        <f ca="1">BR26+BR166-BR174</f>
        <v>471959.99999999994</v>
      </c>
      <c r="BS336" s="30">
        <f ca="1">BS26+BS166-BS174</f>
        <v>471959.99999999994</v>
      </c>
      <c r="BT336" s="30">
        <f ca="1">BT26+BT166-BT174</f>
        <v>471959.99999999994</v>
      </c>
      <c r="BU336" s="30">
        <f ca="1">BU26+BU166-BU174</f>
        <v>471959.99999999994</v>
      </c>
      <c r="BV336" s="30">
        <f>BV26+BV166-BV174</f>
        <v>0</v>
      </c>
      <c r="BW336" s="30">
        <f>BW26+BW166-BW174</f>
        <v>0</v>
      </c>
      <c r="BX336" s="30">
        <f>BX26+BX166-BX174</f>
        <v>0</v>
      </c>
      <c r="BY336" s="30">
        <f>BY26+BY166-BY174</f>
        <v>0</v>
      </c>
      <c r="BZ336" s="30">
        <f>BZ26+BZ166-BZ174</f>
        <v>0</v>
      </c>
      <c r="CA336" s="30">
        <f>CA26+CA166-CA174</f>
        <v>0</v>
      </c>
      <c r="CB336" s="30">
        <f>CB26+CB166-CB174</f>
        <v>0</v>
      </c>
      <c r="CC336" s="30">
        <f>CC26+CC166-CC174</f>
        <v>0</v>
      </c>
      <c r="CD336" s="30">
        <f>CD26+CD166-CD174</f>
        <v>0</v>
      </c>
      <c r="CE336" s="30">
        <f>CE26+CE166-CE174</f>
        <v>0</v>
      </c>
      <c r="CF336" s="30">
        <f>CF26+CF166-CF174</f>
        <v>0</v>
      </c>
      <c r="CG336" s="30">
        <f>CG26+CG166-CG174</f>
        <v>0</v>
      </c>
      <c r="CH336" s="30">
        <f>CH26+CH166-CH174</f>
        <v>0</v>
      </c>
      <c r="CI336" s="30">
        <f>CI26+CI166-CI174</f>
        <v>0</v>
      </c>
      <c r="CJ336" s="30">
        <f>CJ26+CJ166-CJ174</f>
        <v>0</v>
      </c>
      <c r="CK336" s="30">
        <f>CK26+CK166-CK174</f>
        <v>0</v>
      </c>
      <c r="CL336" s="30">
        <f>CL26+CL166-CL174</f>
        <v>0</v>
      </c>
      <c r="CM336" s="30">
        <f>CM26+CM166-CM174</f>
        <v>0</v>
      </c>
      <c r="CN336" s="30">
        <f>CN26+CN166-CN174</f>
        <v>0</v>
      </c>
      <c r="CO336" s="30">
        <f>CO26+CO166-CO174</f>
        <v>0</v>
      </c>
      <c r="CP336" s="30">
        <f>CP26+CP166-CP174</f>
        <v>0</v>
      </c>
      <c r="CQ336" s="30">
        <f>CQ26+CQ166-CQ174</f>
        <v>0</v>
      </c>
      <c r="CR336" s="30">
        <f>CR26+CR166-CR174</f>
        <v>0</v>
      </c>
      <c r="CS336" s="30">
        <f>CS26+CS166-CS174</f>
        <v>0</v>
      </c>
      <c r="CT336" s="30">
        <f>CT26+CT166-CT174</f>
        <v>0</v>
      </c>
    </row>
    <row r="337" spans="1:98" s="27" customFormat="1" ht="12" x14ac:dyDescent="0.25">
      <c r="A337" s="26">
        <f>ROW()</f>
        <v>337</v>
      </c>
      <c r="C337" s="142"/>
      <c r="E337" s="24"/>
      <c r="F337" s="66" t="str">
        <f t="shared" si="886"/>
        <v>АКТИВЫ</v>
      </c>
      <c r="G337" s="66" t="str">
        <f t="shared" si="883"/>
        <v>Запасы СиМ</v>
      </c>
      <c r="H337" s="66" t="str">
        <f t="shared" si="887"/>
        <v>Цех-1</v>
      </c>
      <c r="I337" s="27" t="str">
        <f>BP!$F$28</f>
        <v>Соцсборы</v>
      </c>
      <c r="P337" s="30"/>
      <c r="R337" s="24"/>
      <c r="S337" s="30"/>
      <c r="V337" s="85"/>
      <c r="W337" s="29"/>
      <c r="Z337" s="30">
        <f ca="1">Z27+Z167-Z175</f>
        <v>0</v>
      </c>
      <c r="AA337" s="30">
        <f ca="1">AA27+AA167-AA175</f>
        <v>0</v>
      </c>
      <c r="AB337" s="30">
        <f ca="1">AB27+AB167-AB175</f>
        <v>0</v>
      </c>
      <c r="AC337" s="30">
        <f ca="1">AC27+AC167-AC175</f>
        <v>0</v>
      </c>
      <c r="AD337" s="30">
        <f ca="1">AD27+AD167-AD175</f>
        <v>180</v>
      </c>
      <c r="AE337" s="30">
        <f ca="1">AE27+AE167-AE175</f>
        <v>720</v>
      </c>
      <c r="AF337" s="30">
        <f ca="1">AF27+AF167-AF175</f>
        <v>1296</v>
      </c>
      <c r="AG337" s="30">
        <f ca="1">AG27+AG167-AG175</f>
        <v>1894.5</v>
      </c>
      <c r="AH337" s="30">
        <f ca="1">AH27+AH167-AH175</f>
        <v>2416.5</v>
      </c>
      <c r="AI337" s="30">
        <f ca="1">AI27+AI167-AI175</f>
        <v>3174.3</v>
      </c>
      <c r="AJ337" s="30">
        <f ca="1">AJ27+AJ167-AJ175</f>
        <v>5154.3</v>
      </c>
      <c r="AK337" s="30">
        <f ca="1">AK27+AK167-AK175</f>
        <v>8487.9000000000015</v>
      </c>
      <c r="AL337" s="30">
        <f ca="1">AL27+AL167-AL175</f>
        <v>13273.650000000003</v>
      </c>
      <c r="AM337" s="30">
        <f ca="1">AM27+AM167-AM175</f>
        <v>19336.5</v>
      </c>
      <c r="AN337" s="30">
        <f ca="1">AN27+AN167-AN175</f>
        <v>26152.649999999994</v>
      </c>
      <c r="AO337" s="30">
        <f ca="1">AO27+AO167-AO175</f>
        <v>33416.099999999991</v>
      </c>
      <c r="AP337" s="30">
        <f ca="1">AP27+AP167-AP175</f>
        <v>40911.749999999993</v>
      </c>
      <c r="AQ337" s="30">
        <f ca="1">AQ27+AQ167-AQ175</f>
        <v>48530.25</v>
      </c>
      <c r="AR337" s="30">
        <f ca="1">AR27+AR167-AR175</f>
        <v>56202.75</v>
      </c>
      <c r="AS337" s="30">
        <f ca="1">AS27+AS167-AS175</f>
        <v>63888.75</v>
      </c>
      <c r="AT337" s="30">
        <f ca="1">AT27+AT167-AT175</f>
        <v>71581.5</v>
      </c>
      <c r="AU337" s="30">
        <f ca="1">AU27+AU167-AU175</f>
        <v>79276.5</v>
      </c>
      <c r="AV337" s="30">
        <f ca="1">AV27+AV167-AV175</f>
        <v>86971.5</v>
      </c>
      <c r="AW337" s="30">
        <f ca="1">AW27+AW167-AW175</f>
        <v>94666.5</v>
      </c>
      <c r="AX337" s="30">
        <f ca="1">AX27+AX167-AX175</f>
        <v>102361.5</v>
      </c>
      <c r="AY337" s="30">
        <f ca="1">AY27+AY167-AY175</f>
        <v>110056.5</v>
      </c>
      <c r="AZ337" s="30">
        <f ca="1">AZ27+AZ167-AZ175</f>
        <v>117751.5</v>
      </c>
      <c r="BA337" s="30">
        <f ca="1">BA27+BA167-BA175</f>
        <v>124996.5</v>
      </c>
      <c r="BB337" s="30">
        <f ca="1">BB27+BB167-BB175</f>
        <v>130891.5</v>
      </c>
      <c r="BC337" s="30">
        <f ca="1">BC27+BC167-BC175</f>
        <v>135346.5</v>
      </c>
      <c r="BD337" s="30">
        <f ca="1">BD27+BD167-BD175</f>
        <v>138305.25</v>
      </c>
      <c r="BE337" s="30">
        <f ca="1">BE27+BE167-BE175</f>
        <v>139959</v>
      </c>
      <c r="BF337" s="30">
        <f ca="1">BF27+BF167-BF175</f>
        <v>140843.25</v>
      </c>
      <c r="BG337" s="30">
        <f ca="1">BG27+BG167-BG175</f>
        <v>141277.5</v>
      </c>
      <c r="BH337" s="30">
        <f ca="1">BH27+BH167-BH175</f>
        <v>141477.75</v>
      </c>
      <c r="BI337" s="30">
        <f ca="1">BI27+BI167-BI175</f>
        <v>141554.25</v>
      </c>
      <c r="BJ337" s="30">
        <f ca="1">BJ27+BJ167-BJ175</f>
        <v>141576.75</v>
      </c>
      <c r="BK337" s="30">
        <f ca="1">BK27+BK167-BK175</f>
        <v>141585.75</v>
      </c>
      <c r="BL337" s="30">
        <f ca="1">BL27+BL167-BL175</f>
        <v>141588</v>
      </c>
      <c r="BM337" s="30">
        <f ca="1">BM27+BM167-BM175</f>
        <v>141587.99999999997</v>
      </c>
      <c r="BN337" s="30">
        <f ca="1">BN27+BN167-BN175</f>
        <v>141587.99999999997</v>
      </c>
      <c r="BO337" s="30">
        <f ca="1">BO27+BO167-BO175</f>
        <v>141587.99999999997</v>
      </c>
      <c r="BP337" s="30">
        <f ca="1">BP27+BP167-BP175</f>
        <v>141587.99999999997</v>
      </c>
      <c r="BQ337" s="30">
        <f ca="1">BQ27+BQ167-BQ175</f>
        <v>141587.99999999997</v>
      </c>
      <c r="BR337" s="30">
        <f ca="1">BR27+BR167-BR175</f>
        <v>141587.99999999997</v>
      </c>
      <c r="BS337" s="30">
        <f ca="1">BS27+BS167-BS175</f>
        <v>141587.99999999997</v>
      </c>
      <c r="BT337" s="30">
        <f ca="1">BT27+BT167-BT175</f>
        <v>141587.99999999997</v>
      </c>
      <c r="BU337" s="30">
        <f ca="1">BU27+BU167-BU175</f>
        <v>141587.99999999997</v>
      </c>
      <c r="BV337" s="30">
        <f>BV27+BV167-BV175</f>
        <v>0</v>
      </c>
      <c r="BW337" s="30">
        <f>BW27+BW167-BW175</f>
        <v>0</v>
      </c>
      <c r="BX337" s="30">
        <f>BX27+BX167-BX175</f>
        <v>0</v>
      </c>
      <c r="BY337" s="30">
        <f>BY27+BY167-BY175</f>
        <v>0</v>
      </c>
      <c r="BZ337" s="30">
        <f>BZ27+BZ167-BZ175</f>
        <v>0</v>
      </c>
      <c r="CA337" s="30">
        <f>CA27+CA167-CA175</f>
        <v>0</v>
      </c>
      <c r="CB337" s="30">
        <f>CB27+CB167-CB175</f>
        <v>0</v>
      </c>
      <c r="CC337" s="30">
        <f>CC27+CC167-CC175</f>
        <v>0</v>
      </c>
      <c r="CD337" s="30">
        <f>CD27+CD167-CD175</f>
        <v>0</v>
      </c>
      <c r="CE337" s="30">
        <f>CE27+CE167-CE175</f>
        <v>0</v>
      </c>
      <c r="CF337" s="30">
        <f>CF27+CF167-CF175</f>
        <v>0</v>
      </c>
      <c r="CG337" s="30">
        <f>CG27+CG167-CG175</f>
        <v>0</v>
      </c>
      <c r="CH337" s="30">
        <f>CH27+CH167-CH175</f>
        <v>0</v>
      </c>
      <c r="CI337" s="30">
        <f>CI27+CI167-CI175</f>
        <v>0</v>
      </c>
      <c r="CJ337" s="30">
        <f>CJ27+CJ167-CJ175</f>
        <v>0</v>
      </c>
      <c r="CK337" s="30">
        <f>CK27+CK167-CK175</f>
        <v>0</v>
      </c>
      <c r="CL337" s="30">
        <f>CL27+CL167-CL175</f>
        <v>0</v>
      </c>
      <c r="CM337" s="30">
        <f>CM27+CM167-CM175</f>
        <v>0</v>
      </c>
      <c r="CN337" s="30">
        <f>CN27+CN167-CN175</f>
        <v>0</v>
      </c>
      <c r="CO337" s="30">
        <f>CO27+CO167-CO175</f>
        <v>0</v>
      </c>
      <c r="CP337" s="30">
        <f>CP27+CP167-CP175</f>
        <v>0</v>
      </c>
      <c r="CQ337" s="30">
        <f>CQ27+CQ167-CQ175</f>
        <v>0</v>
      </c>
      <c r="CR337" s="30">
        <f>CR27+CR167-CR175</f>
        <v>0</v>
      </c>
      <c r="CS337" s="30">
        <f>CS27+CS167-CS175</f>
        <v>0</v>
      </c>
      <c r="CT337" s="30">
        <f>CT27+CT167-CT175</f>
        <v>0</v>
      </c>
    </row>
    <row r="338" spans="1:98" s="27" customFormat="1" ht="12" x14ac:dyDescent="0.25">
      <c r="A338" s="26">
        <f>ROW()</f>
        <v>338</v>
      </c>
      <c r="C338" s="142"/>
      <c r="E338" s="24"/>
      <c r="F338" s="66" t="str">
        <f t="shared" si="886"/>
        <v>АКТИВЫ</v>
      </c>
      <c r="G338" s="66" t="str">
        <f t="shared" si="883"/>
        <v>Запасы СиМ</v>
      </c>
      <c r="H338" s="66" t="str">
        <f t="shared" si="887"/>
        <v>Цех-1</v>
      </c>
      <c r="I338" s="27" t="str">
        <f>BP!$F$29</f>
        <v>ЭлЭн</v>
      </c>
      <c r="P338" s="30"/>
      <c r="R338" s="24"/>
      <c r="S338" s="30"/>
      <c r="V338" s="85"/>
      <c r="W338" s="29"/>
      <c r="Z338" s="30">
        <f ca="1">Z28+Z168-Z176</f>
        <v>0</v>
      </c>
      <c r="AA338" s="30">
        <f ca="1">AA28+AA168-AA176</f>
        <v>0</v>
      </c>
      <c r="AB338" s="30">
        <f ca="1">AB28+AB168-AB176</f>
        <v>0</v>
      </c>
      <c r="AC338" s="30">
        <f ca="1">AC28+AC168-AC176</f>
        <v>0</v>
      </c>
      <c r="AD338" s="30">
        <f ca="1">AD28+AD168-AD176</f>
        <v>107.33333333333333</v>
      </c>
      <c r="AE338" s="30">
        <f ca="1">AE28+AE168-AE176</f>
        <v>429.33333333333331</v>
      </c>
      <c r="AF338" s="30">
        <f ca="1">AF28+AF168-AF176</f>
        <v>772.8</v>
      </c>
      <c r="AG338" s="30">
        <f ca="1">AG28+AG168-AG176</f>
        <v>1129.6833333333334</v>
      </c>
      <c r="AH338" s="30">
        <f ca="1">AH28+AH168-AH176</f>
        <v>1440.9499999999998</v>
      </c>
      <c r="AI338" s="30">
        <f ca="1">AI28+AI168-AI176</f>
        <v>1892.823333333333</v>
      </c>
      <c r="AJ338" s="30">
        <f ca="1">AJ28+AJ168-AJ176</f>
        <v>3073.4900000000002</v>
      </c>
      <c r="AK338" s="30">
        <f ca="1">AK28+AK168-AK176</f>
        <v>5061.3033333333333</v>
      </c>
      <c r="AL338" s="30">
        <f ca="1">AL28+AL168-AL176</f>
        <v>7915.0283333333318</v>
      </c>
      <c r="AM338" s="30">
        <f ca="1">AM28+AM168-AM176</f>
        <v>11530.283333333333</v>
      </c>
      <c r="AN338" s="30">
        <f ca="1">AN28+AN168-AN176</f>
        <v>15594.728333333333</v>
      </c>
      <c r="AO338" s="30">
        <f ca="1">AO28+AO168-AO176</f>
        <v>19925.896666666667</v>
      </c>
      <c r="AP338" s="30">
        <f ca="1">AP28+AP168-AP176</f>
        <v>24395.524999999998</v>
      </c>
      <c r="AQ338" s="30">
        <f ca="1">AQ28+AQ168-AQ176</f>
        <v>28938.408333333336</v>
      </c>
      <c r="AR338" s="30">
        <f ca="1">AR28+AR168-AR176</f>
        <v>33513.491666666661</v>
      </c>
      <c r="AS338" s="30">
        <f ca="1">AS28+AS168-AS176</f>
        <v>38096.625000000007</v>
      </c>
      <c r="AT338" s="30">
        <f ca="1">AT28+AT168-AT176</f>
        <v>42683.78333333334</v>
      </c>
      <c r="AU338" s="30">
        <f ca="1">AU28+AU168-AU176</f>
        <v>47272.283333333347</v>
      </c>
      <c r="AV338" s="30">
        <f ca="1">AV28+AV168-AV176</f>
        <v>51860.783333333347</v>
      </c>
      <c r="AW338" s="30">
        <f ca="1">AW28+AW168-AW176</f>
        <v>56449.283333333347</v>
      </c>
      <c r="AX338" s="30">
        <f ca="1">AX28+AX168-AX176</f>
        <v>61037.783333333347</v>
      </c>
      <c r="AY338" s="30">
        <f ca="1">AY28+AY168-AY176</f>
        <v>65626.283333333355</v>
      </c>
      <c r="AZ338" s="30">
        <f ca="1">AZ28+AZ168-AZ176</f>
        <v>70214.783333333355</v>
      </c>
      <c r="BA338" s="30">
        <f ca="1">BA28+BA168-BA176</f>
        <v>74534.950000000012</v>
      </c>
      <c r="BB338" s="30">
        <f ca="1">BB28+BB168-BB176</f>
        <v>78050.116666666683</v>
      </c>
      <c r="BC338" s="30">
        <f ca="1">BC28+BC168-BC176</f>
        <v>80706.616666666669</v>
      </c>
      <c r="BD338" s="30">
        <f ca="1">BD28+BD168-BD176</f>
        <v>82470.908333333369</v>
      </c>
      <c r="BE338" s="30">
        <f ca="1">BE28+BE168-BE176</f>
        <v>83457.033333333369</v>
      </c>
      <c r="BF338" s="30">
        <f ca="1">BF28+BF168-BF176</f>
        <v>83984.308333333378</v>
      </c>
      <c r="BG338" s="30">
        <f ca="1">BG28+BG168-BG176</f>
        <v>84243.250000000044</v>
      </c>
      <c r="BH338" s="30">
        <f ca="1">BH28+BH168-BH176</f>
        <v>84362.658333333384</v>
      </c>
      <c r="BI338" s="30">
        <f ca="1">BI28+BI168-BI176</f>
        <v>84408.275000000052</v>
      </c>
      <c r="BJ338" s="30">
        <f ca="1">BJ28+BJ168-BJ176</f>
        <v>84421.691666666738</v>
      </c>
      <c r="BK338" s="30">
        <f ca="1">BK28+BK168-BK176</f>
        <v>84427.058333333393</v>
      </c>
      <c r="BL338" s="30">
        <f ca="1">BL28+BL168-BL176</f>
        <v>84428.400000000081</v>
      </c>
      <c r="BM338" s="30">
        <f ca="1">BM28+BM168-BM176</f>
        <v>84428.400000000096</v>
      </c>
      <c r="BN338" s="30">
        <f ca="1">BN28+BN168-BN176</f>
        <v>84428.400000000096</v>
      </c>
      <c r="BO338" s="30">
        <f ca="1">BO28+BO168-BO176</f>
        <v>84428.400000000096</v>
      </c>
      <c r="BP338" s="30">
        <f ca="1">BP28+BP168-BP176</f>
        <v>84428.400000000096</v>
      </c>
      <c r="BQ338" s="30">
        <f ca="1">BQ28+BQ168-BQ176</f>
        <v>84428.400000000096</v>
      </c>
      <c r="BR338" s="30">
        <f ca="1">BR28+BR168-BR176</f>
        <v>84428.400000000096</v>
      </c>
      <c r="BS338" s="30">
        <f ca="1">BS28+BS168-BS176</f>
        <v>84428.400000000096</v>
      </c>
      <c r="BT338" s="30">
        <f ca="1">BT28+BT168-BT176</f>
        <v>84428.400000000096</v>
      </c>
      <c r="BU338" s="30">
        <f ca="1">BU28+BU168-BU176</f>
        <v>84428.400000000096</v>
      </c>
      <c r="BV338" s="30">
        <f>BV28+BV168-BV176</f>
        <v>0</v>
      </c>
      <c r="BW338" s="30">
        <f>BW28+BW168-BW176</f>
        <v>0</v>
      </c>
      <c r="BX338" s="30">
        <f>BX28+BX168-BX176</f>
        <v>0</v>
      </c>
      <c r="BY338" s="30">
        <f>BY28+BY168-BY176</f>
        <v>0</v>
      </c>
      <c r="BZ338" s="30">
        <f>BZ28+BZ168-BZ176</f>
        <v>0</v>
      </c>
      <c r="CA338" s="30">
        <f>CA28+CA168-CA176</f>
        <v>0</v>
      </c>
      <c r="CB338" s="30">
        <f>CB28+CB168-CB176</f>
        <v>0</v>
      </c>
      <c r="CC338" s="30">
        <f>CC28+CC168-CC176</f>
        <v>0</v>
      </c>
      <c r="CD338" s="30">
        <f>CD28+CD168-CD176</f>
        <v>0</v>
      </c>
      <c r="CE338" s="30">
        <f>CE28+CE168-CE176</f>
        <v>0</v>
      </c>
      <c r="CF338" s="30">
        <f>CF28+CF168-CF176</f>
        <v>0</v>
      </c>
      <c r="CG338" s="30">
        <f>CG28+CG168-CG176</f>
        <v>0</v>
      </c>
      <c r="CH338" s="30">
        <f>CH28+CH168-CH176</f>
        <v>0</v>
      </c>
      <c r="CI338" s="30">
        <f>CI28+CI168-CI176</f>
        <v>0</v>
      </c>
      <c r="CJ338" s="30">
        <f>CJ28+CJ168-CJ176</f>
        <v>0</v>
      </c>
      <c r="CK338" s="30">
        <f>CK28+CK168-CK176</f>
        <v>0</v>
      </c>
      <c r="CL338" s="30">
        <f>CL28+CL168-CL176</f>
        <v>0</v>
      </c>
      <c r="CM338" s="30">
        <f>CM28+CM168-CM176</f>
        <v>0</v>
      </c>
      <c r="CN338" s="30">
        <f>CN28+CN168-CN176</f>
        <v>0</v>
      </c>
      <c r="CO338" s="30">
        <f>CO28+CO168-CO176</f>
        <v>0</v>
      </c>
      <c r="CP338" s="30">
        <f>CP28+CP168-CP176</f>
        <v>0</v>
      </c>
      <c r="CQ338" s="30">
        <f>CQ28+CQ168-CQ176</f>
        <v>0</v>
      </c>
      <c r="CR338" s="30">
        <f>CR28+CR168-CR176</f>
        <v>0</v>
      </c>
      <c r="CS338" s="30">
        <f>CS28+CS168-CS176</f>
        <v>0</v>
      </c>
      <c r="CT338" s="30">
        <f>CT28+CT168-CT176</f>
        <v>0</v>
      </c>
    </row>
    <row r="339" spans="1:98" s="2" customFormat="1" ht="12" x14ac:dyDescent="0.25">
      <c r="A339" s="11">
        <f>ROW()</f>
        <v>339</v>
      </c>
      <c r="C339" s="142"/>
      <c r="E339" s="23" t="str">
        <f>Lists!$N$9</f>
        <v>пустая строка</v>
      </c>
      <c r="P339" s="3"/>
      <c r="R339" s="23"/>
      <c r="S339" s="3"/>
      <c r="V339" s="74"/>
      <c r="W339" s="5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</row>
    <row r="340" spans="1:98" s="27" customFormat="1" ht="12" x14ac:dyDescent="0.25">
      <c r="A340" s="26">
        <f>ROW()</f>
        <v>340</v>
      </c>
      <c r="C340" s="142"/>
      <c r="E340" s="24"/>
      <c r="F340" s="66" t="str">
        <f>$F$319</f>
        <v>АКТИВЫ</v>
      </c>
      <c r="G340" s="66" t="str">
        <f t="shared" ref="G340:G346" si="888">$G$326</f>
        <v>Запасы СиМ</v>
      </c>
      <c r="H340" s="31" t="str">
        <f>BP!$F$24</f>
        <v>Вн.пр-во</v>
      </c>
      <c r="P340" s="30"/>
      <c r="R340" s="24"/>
      <c r="S340" s="30"/>
      <c r="V340" s="85"/>
      <c r="W340" s="29"/>
      <c r="Z340" s="30">
        <f ca="1">SUM(Z341:Z347)</f>
        <v>0</v>
      </c>
      <c r="AA340" s="30">
        <f t="shared" ref="AA340:CL340" ca="1" si="889">SUM(AA341:AA347)</f>
        <v>0</v>
      </c>
      <c r="AB340" s="30">
        <f t="shared" ca="1" si="889"/>
        <v>0</v>
      </c>
      <c r="AC340" s="30">
        <f t="shared" ca="1" si="889"/>
        <v>0</v>
      </c>
      <c r="AD340" s="30">
        <f t="shared" ca="1" si="889"/>
        <v>0</v>
      </c>
      <c r="AE340" s="30">
        <f t="shared" ca="1" si="889"/>
        <v>11387.333333333334</v>
      </c>
      <c r="AF340" s="30">
        <f t="shared" ca="1" si="889"/>
        <v>62336.666666666664</v>
      </c>
      <c r="AG340" s="30">
        <f t="shared" ca="1" si="889"/>
        <v>149138.13333333333</v>
      </c>
      <c r="AH340" s="30">
        <f t="shared" ca="1" si="889"/>
        <v>240720.48333333334</v>
      </c>
      <c r="AI340" s="30">
        <f t="shared" ca="1" si="889"/>
        <v>329561.63333333336</v>
      </c>
      <c r="AJ340" s="30">
        <f t="shared" ca="1" si="889"/>
        <v>426185.5733333333</v>
      </c>
      <c r="AK340" s="30">
        <f t="shared" ca="1" si="889"/>
        <v>622120.91333333333</v>
      </c>
      <c r="AL340" s="30">
        <f t="shared" ca="1" si="889"/>
        <v>1017674.9933333333</v>
      </c>
      <c r="AM340" s="30">
        <f t="shared" ca="1" si="889"/>
        <v>1631337.1316666668</v>
      </c>
      <c r="AN340" s="30">
        <f t="shared" ca="1" si="889"/>
        <v>2461224.2116666664</v>
      </c>
      <c r="AO340" s="30">
        <f t="shared" ca="1" si="889"/>
        <v>3457873.4116666666</v>
      </c>
      <c r="AP340" s="30">
        <f t="shared" ca="1" si="889"/>
        <v>4553075.125</v>
      </c>
      <c r="AQ340" s="30">
        <f t="shared" ca="1" si="889"/>
        <v>5704683.0216666665</v>
      </c>
      <c r="AR340" s="30">
        <f t="shared" ca="1" si="889"/>
        <v>6885718.4333333336</v>
      </c>
      <c r="AS340" s="30">
        <f t="shared" ca="1" si="889"/>
        <v>8081627.4000000004</v>
      </c>
      <c r="AT340" s="30">
        <f t="shared" ca="1" si="889"/>
        <v>9283426.6166666672</v>
      </c>
      <c r="AU340" s="30">
        <f t="shared" ca="1" si="889"/>
        <v>10486911.908333333</v>
      </c>
      <c r="AV340" s="30">
        <f t="shared" ca="1" si="889"/>
        <v>11691169.066666666</v>
      </c>
      <c r="AW340" s="30">
        <f t="shared" ca="1" si="889"/>
        <v>12895636.066666666</v>
      </c>
      <c r="AX340" s="30">
        <f t="shared" ca="1" si="889"/>
        <v>14100103.066666666</v>
      </c>
      <c r="AY340" s="30">
        <f t="shared" ca="1" si="889"/>
        <v>15304570.066666666</v>
      </c>
      <c r="AZ340" s="30">
        <f t="shared" ca="1" si="889"/>
        <v>16509037.066666666</v>
      </c>
      <c r="BA340" s="30">
        <f t="shared" ca="1" si="889"/>
        <v>17713504.066666666</v>
      </c>
      <c r="BB340" s="30">
        <f t="shared" ca="1" si="889"/>
        <v>18889502.733333334</v>
      </c>
      <c r="BC340" s="30">
        <f t="shared" ca="1" si="889"/>
        <v>19938128.066666666</v>
      </c>
      <c r="BD340" s="30">
        <f t="shared" ca="1" si="889"/>
        <v>20769749.733333334</v>
      </c>
      <c r="BE340" s="30">
        <f t="shared" ca="1" si="889"/>
        <v>21372415.524999999</v>
      </c>
      <c r="BF340" s="30">
        <f t="shared" ca="1" si="889"/>
        <v>21752978.441666666</v>
      </c>
      <c r="BG340" s="30">
        <f t="shared" ca="1" si="889"/>
        <v>21963152.341666665</v>
      </c>
      <c r="BH340" s="30">
        <f t="shared" ca="1" si="889"/>
        <v>22073092.058333334</v>
      </c>
      <c r="BI340" s="30">
        <f t="shared" ca="1" si="889"/>
        <v>22126259.908333335</v>
      </c>
      <c r="BJ340" s="30">
        <f t="shared" ca="1" si="889"/>
        <v>22149775.433333334</v>
      </c>
      <c r="BK340" s="30">
        <f t="shared" ca="1" si="889"/>
        <v>22158333.466666665</v>
      </c>
      <c r="BL340" s="30">
        <f t="shared" ca="1" si="889"/>
        <v>22161001.25</v>
      </c>
      <c r="BM340" s="30">
        <f t="shared" ca="1" si="889"/>
        <v>22161982.958333332</v>
      </c>
      <c r="BN340" s="30">
        <f t="shared" ca="1" si="889"/>
        <v>22162192.800000001</v>
      </c>
      <c r="BO340" s="30">
        <f t="shared" ca="1" si="889"/>
        <v>22162192.800000001</v>
      </c>
      <c r="BP340" s="30">
        <f t="shared" ca="1" si="889"/>
        <v>22162192.800000001</v>
      </c>
      <c r="BQ340" s="30">
        <f t="shared" ca="1" si="889"/>
        <v>22162192.800000001</v>
      </c>
      <c r="BR340" s="30">
        <f t="shared" ca="1" si="889"/>
        <v>22162192.800000001</v>
      </c>
      <c r="BS340" s="30">
        <f t="shared" ca="1" si="889"/>
        <v>22162192.800000001</v>
      </c>
      <c r="BT340" s="30">
        <f t="shared" ca="1" si="889"/>
        <v>22162192.800000001</v>
      </c>
      <c r="BU340" s="30">
        <f t="shared" ca="1" si="889"/>
        <v>22162192.800000001</v>
      </c>
      <c r="BV340" s="30">
        <f t="shared" si="889"/>
        <v>0</v>
      </c>
      <c r="BW340" s="30">
        <f t="shared" si="889"/>
        <v>0</v>
      </c>
      <c r="BX340" s="30">
        <f t="shared" si="889"/>
        <v>0</v>
      </c>
      <c r="BY340" s="30">
        <f t="shared" si="889"/>
        <v>0</v>
      </c>
      <c r="BZ340" s="30">
        <f t="shared" si="889"/>
        <v>0</v>
      </c>
      <c r="CA340" s="30">
        <f t="shared" si="889"/>
        <v>0</v>
      </c>
      <c r="CB340" s="30">
        <f t="shared" si="889"/>
        <v>0</v>
      </c>
      <c r="CC340" s="30">
        <f t="shared" si="889"/>
        <v>0</v>
      </c>
      <c r="CD340" s="30">
        <f t="shared" si="889"/>
        <v>0</v>
      </c>
      <c r="CE340" s="30">
        <f t="shared" si="889"/>
        <v>0</v>
      </c>
      <c r="CF340" s="30">
        <f t="shared" si="889"/>
        <v>0</v>
      </c>
      <c r="CG340" s="30">
        <f t="shared" si="889"/>
        <v>0</v>
      </c>
      <c r="CH340" s="30">
        <f t="shared" si="889"/>
        <v>0</v>
      </c>
      <c r="CI340" s="30">
        <f t="shared" si="889"/>
        <v>0</v>
      </c>
      <c r="CJ340" s="30">
        <f t="shared" si="889"/>
        <v>0</v>
      </c>
      <c r="CK340" s="30">
        <f t="shared" si="889"/>
        <v>0</v>
      </c>
      <c r="CL340" s="30">
        <f t="shared" si="889"/>
        <v>0</v>
      </c>
      <c r="CM340" s="30">
        <f t="shared" ref="CM340:CT340" si="890">SUM(CM341:CM347)</f>
        <v>0</v>
      </c>
      <c r="CN340" s="30">
        <f t="shared" si="890"/>
        <v>0</v>
      </c>
      <c r="CO340" s="30">
        <f t="shared" si="890"/>
        <v>0</v>
      </c>
      <c r="CP340" s="30">
        <f t="shared" si="890"/>
        <v>0</v>
      </c>
      <c r="CQ340" s="30">
        <f t="shared" si="890"/>
        <v>0</v>
      </c>
      <c r="CR340" s="30">
        <f t="shared" si="890"/>
        <v>0</v>
      </c>
      <c r="CS340" s="30">
        <f t="shared" si="890"/>
        <v>0</v>
      </c>
      <c r="CT340" s="30">
        <f t="shared" si="890"/>
        <v>0</v>
      </c>
    </row>
    <row r="341" spans="1:98" s="27" customFormat="1" ht="12" x14ac:dyDescent="0.25">
      <c r="A341" s="26">
        <f>ROW()</f>
        <v>341</v>
      </c>
      <c r="C341" s="142"/>
      <c r="E341" s="24"/>
      <c r="F341" s="66" t="str">
        <f>$F$319</f>
        <v>АКТИВЫ</v>
      </c>
      <c r="G341" s="66" t="str">
        <f t="shared" si="888"/>
        <v>Запасы СиМ</v>
      </c>
      <c r="H341" s="66" t="str">
        <f>$H$340</f>
        <v>Вн.пр-во</v>
      </c>
      <c r="I341" s="27" t="str">
        <f>BP!$F$21</f>
        <v>Основа</v>
      </c>
      <c r="P341" s="30"/>
      <c r="R341" s="24"/>
      <c r="S341" s="30"/>
      <c r="V341" s="85"/>
      <c r="W341" s="29"/>
      <c r="Z341" s="30">
        <f ca="1">Z31+Z171-Z179</f>
        <v>0</v>
      </c>
      <c r="AA341" s="30">
        <f ca="1">AA31+AA171-AA179</f>
        <v>0</v>
      </c>
      <c r="AB341" s="30">
        <f ca="1">AB31+AB171-AB179</f>
        <v>0</v>
      </c>
      <c r="AC341" s="30">
        <f ca="1">AC31+AC171-AC179</f>
        <v>0</v>
      </c>
      <c r="AD341" s="30">
        <f ca="1">AD31+AD171-AD179</f>
        <v>0</v>
      </c>
      <c r="AE341" s="30">
        <f ca="1">AE31+AE171-AE179</f>
        <v>3500</v>
      </c>
      <c r="AF341" s="30">
        <f ca="1">AF31+AF171-AF179</f>
        <v>17500</v>
      </c>
      <c r="AG341" s="30">
        <f ca="1">AG31+AG171-AG179</f>
        <v>39200</v>
      </c>
      <c r="AH341" s="30">
        <f ca="1">AH31+AH171-AH179</f>
        <v>62037.5</v>
      </c>
      <c r="AI341" s="30">
        <f ca="1">AI31+AI171-AI179</f>
        <v>83825</v>
      </c>
      <c r="AJ341" s="30">
        <f ca="1">AJ31+AJ171-AJ179</f>
        <v>108710</v>
      </c>
      <c r="AK341" s="30">
        <f ca="1">AK31+AK171-AK179</f>
        <v>161945</v>
      </c>
      <c r="AL341" s="30">
        <f ca="1">AL31+AL171-AL179</f>
        <v>265265</v>
      </c>
      <c r="AM341" s="30">
        <f ca="1">AM31+AM171-AM179</f>
        <v>423141.25</v>
      </c>
      <c r="AN341" s="30">
        <f ca="1">AN31+AN171-AN179</f>
        <v>634086.25</v>
      </c>
      <c r="AO341" s="30">
        <f ca="1">AO31+AO171-AO179</f>
        <v>884511.25</v>
      </c>
      <c r="AP341" s="30">
        <f ca="1">AP31+AP171-AP179</f>
        <v>1158281.25</v>
      </c>
      <c r="AQ341" s="30">
        <f ca="1">AQ31+AQ171-AQ179</f>
        <v>1445263.75</v>
      </c>
      <c r="AR341" s="30">
        <f ca="1">AR31+AR171-AR179</f>
        <v>1739150</v>
      </c>
      <c r="AS341" s="30">
        <f ca="1">AS31+AS171-AS179</f>
        <v>2036475</v>
      </c>
      <c r="AT341" s="30">
        <f ca="1">AT31+AT171-AT179</f>
        <v>2335112.5</v>
      </c>
      <c r="AU341" s="30">
        <f ca="1">AU31+AU171-AU179</f>
        <v>2634143.75</v>
      </c>
      <c r="AV341" s="30">
        <f ca="1">AV31+AV171-AV179</f>
        <v>2933350</v>
      </c>
      <c r="AW341" s="30">
        <f ca="1">AW31+AW171-AW179</f>
        <v>3232600</v>
      </c>
      <c r="AX341" s="30">
        <f ca="1">AX31+AX171-AX179</f>
        <v>3531850</v>
      </c>
      <c r="AY341" s="30">
        <f ca="1">AY31+AY171-AY179</f>
        <v>3831100</v>
      </c>
      <c r="AZ341" s="30">
        <f ca="1">AZ31+AZ171-AZ179</f>
        <v>4130350</v>
      </c>
      <c r="BA341" s="30">
        <f ca="1">BA31+BA171-BA179</f>
        <v>4429600</v>
      </c>
      <c r="BB341" s="30">
        <f ca="1">BB31+BB171-BB179</f>
        <v>4720100</v>
      </c>
      <c r="BC341" s="30">
        <f ca="1">BC31+BC171-BC179</f>
        <v>4975600</v>
      </c>
      <c r="BD341" s="30">
        <f ca="1">BD31+BD171-BD179</f>
        <v>5176850</v>
      </c>
      <c r="BE341" s="30">
        <f ca="1">BE31+BE171-BE179</f>
        <v>5321006.25</v>
      </c>
      <c r="BF341" s="30">
        <f ca="1">BF31+BF171-BF179</f>
        <v>5410693.75</v>
      </c>
      <c r="BG341" s="30">
        <f ca="1">BG31+BG171-BG179</f>
        <v>5460043.75</v>
      </c>
      <c r="BH341" s="30">
        <f ca="1">BH31+BH171-BH179</f>
        <v>5485681.25</v>
      </c>
      <c r="BI341" s="30">
        <f ca="1">BI31+BI171-BI179</f>
        <v>5498018.75</v>
      </c>
      <c r="BJ341" s="30">
        <f ca="1">BJ31+BJ171-BJ179</f>
        <v>5503400</v>
      </c>
      <c r="BK341" s="30">
        <f ca="1">BK31+BK171-BK179</f>
        <v>5505325</v>
      </c>
      <c r="BL341" s="30">
        <f ca="1">BL31+BL171-BL179</f>
        <v>5505937.5</v>
      </c>
      <c r="BM341" s="30">
        <f ca="1">BM31+BM171-BM179</f>
        <v>5506156.25</v>
      </c>
      <c r="BN341" s="30">
        <f ca="1">BN31+BN171-BN179</f>
        <v>5506200</v>
      </c>
      <c r="BO341" s="30">
        <f ca="1">BO31+BO171-BO179</f>
        <v>5506200</v>
      </c>
      <c r="BP341" s="30">
        <f ca="1">BP31+BP171-BP179</f>
        <v>5506200</v>
      </c>
      <c r="BQ341" s="30">
        <f ca="1">BQ31+BQ171-BQ179</f>
        <v>5506200</v>
      </c>
      <c r="BR341" s="30">
        <f ca="1">BR31+BR171-BR179</f>
        <v>5506200</v>
      </c>
      <c r="BS341" s="30">
        <f ca="1">BS31+BS171-BS179</f>
        <v>5506200</v>
      </c>
      <c r="BT341" s="30">
        <f ca="1">BT31+BT171-BT179</f>
        <v>5506200</v>
      </c>
      <c r="BU341" s="30">
        <f ca="1">BU31+BU171-BU179</f>
        <v>5506200</v>
      </c>
      <c r="BV341" s="30">
        <f>BV31+BV171-BV179</f>
        <v>0</v>
      </c>
      <c r="BW341" s="30">
        <f>BW31+BW171-BW179</f>
        <v>0</v>
      </c>
      <c r="BX341" s="30">
        <f>BX31+BX171-BX179</f>
        <v>0</v>
      </c>
      <c r="BY341" s="30">
        <f>BY31+BY171-BY179</f>
        <v>0</v>
      </c>
      <c r="BZ341" s="30">
        <f>BZ31+BZ171-BZ179</f>
        <v>0</v>
      </c>
      <c r="CA341" s="30">
        <f>CA31+CA171-CA179</f>
        <v>0</v>
      </c>
      <c r="CB341" s="30">
        <f>CB31+CB171-CB179</f>
        <v>0</v>
      </c>
      <c r="CC341" s="30">
        <f>CC31+CC171-CC179</f>
        <v>0</v>
      </c>
      <c r="CD341" s="30">
        <f>CD31+CD171-CD179</f>
        <v>0</v>
      </c>
      <c r="CE341" s="30">
        <f>CE31+CE171-CE179</f>
        <v>0</v>
      </c>
      <c r="CF341" s="30">
        <f>CF31+CF171-CF179</f>
        <v>0</v>
      </c>
      <c r="CG341" s="30">
        <f>CG31+CG171-CG179</f>
        <v>0</v>
      </c>
      <c r="CH341" s="30">
        <f>CH31+CH171-CH179</f>
        <v>0</v>
      </c>
      <c r="CI341" s="30">
        <f>CI31+CI171-CI179</f>
        <v>0</v>
      </c>
      <c r="CJ341" s="30">
        <f>CJ31+CJ171-CJ179</f>
        <v>0</v>
      </c>
      <c r="CK341" s="30">
        <f>CK31+CK171-CK179</f>
        <v>0</v>
      </c>
      <c r="CL341" s="30">
        <f>CL31+CL171-CL179</f>
        <v>0</v>
      </c>
      <c r="CM341" s="30">
        <f>CM31+CM171-CM179</f>
        <v>0</v>
      </c>
      <c r="CN341" s="30">
        <f>CN31+CN171-CN179</f>
        <v>0</v>
      </c>
      <c r="CO341" s="30">
        <f>CO31+CO171-CO179</f>
        <v>0</v>
      </c>
      <c r="CP341" s="30">
        <f>CP31+CP171-CP179</f>
        <v>0</v>
      </c>
      <c r="CQ341" s="30">
        <f>CQ31+CQ171-CQ179</f>
        <v>0</v>
      </c>
      <c r="CR341" s="30">
        <f>CR31+CR171-CR179</f>
        <v>0</v>
      </c>
      <c r="CS341" s="30">
        <f>CS31+CS171-CS179</f>
        <v>0</v>
      </c>
      <c r="CT341" s="30">
        <f>CT31+CT171-CT179</f>
        <v>0</v>
      </c>
    </row>
    <row r="342" spans="1:98" s="27" customFormat="1" ht="12" x14ac:dyDescent="0.25">
      <c r="A342" s="26">
        <f>ROW()</f>
        <v>342</v>
      </c>
      <c r="C342" s="142"/>
      <c r="E342" s="24"/>
      <c r="F342" s="66" t="str">
        <f t="shared" ref="F342:F346" si="891">$F$319</f>
        <v>АКТИВЫ</v>
      </c>
      <c r="G342" s="66" t="str">
        <f t="shared" si="888"/>
        <v>Запасы СиМ</v>
      </c>
      <c r="H342" s="66" t="str">
        <f t="shared" ref="H342:H346" si="892">$H$340</f>
        <v>Вн.пр-во</v>
      </c>
      <c r="I342" s="27" t="str">
        <f>BP!$F$22</f>
        <v>Сырье</v>
      </c>
      <c r="P342" s="30"/>
      <c r="R342" s="24"/>
      <c r="S342" s="30"/>
      <c r="V342" s="85"/>
      <c r="W342" s="29"/>
      <c r="Z342" s="30">
        <f ca="1">Z32+Z172-Z180</f>
        <v>0</v>
      </c>
      <c r="AA342" s="30">
        <f ca="1">AA32+AA172-AA180</f>
        <v>0</v>
      </c>
      <c r="AB342" s="30">
        <f ca="1">AB32+AB172-AB180</f>
        <v>0</v>
      </c>
      <c r="AC342" s="30">
        <f ca="1">AC32+AC172-AC180</f>
        <v>0</v>
      </c>
      <c r="AD342" s="30">
        <f ca="1">AD32+AD172-AD180</f>
        <v>0</v>
      </c>
      <c r="AE342" s="30">
        <f ca="1">AE32+AE172-AE180</f>
        <v>400</v>
      </c>
      <c r="AF342" s="30">
        <f ca="1">AF32+AF172-AF180</f>
        <v>2000</v>
      </c>
      <c r="AG342" s="30">
        <f ca="1">AG32+AG172-AG180</f>
        <v>4480</v>
      </c>
      <c r="AH342" s="30">
        <f ca="1">AH32+AH172-AH180</f>
        <v>7090</v>
      </c>
      <c r="AI342" s="30">
        <f ca="1">AI32+AI172-AI180</f>
        <v>9580</v>
      </c>
      <c r="AJ342" s="30">
        <f ca="1">AJ32+AJ172-AJ180</f>
        <v>12424</v>
      </c>
      <c r="AK342" s="30">
        <f ca="1">AK32+AK172-AK180</f>
        <v>18508</v>
      </c>
      <c r="AL342" s="30">
        <f ca="1">AL32+AL172-AL180</f>
        <v>30316</v>
      </c>
      <c r="AM342" s="30">
        <f ca="1">AM32+AM172-AM180</f>
        <v>48359</v>
      </c>
      <c r="AN342" s="30">
        <f ca="1">AN32+AN172-AN180</f>
        <v>72467</v>
      </c>
      <c r="AO342" s="30">
        <f ca="1">AO32+AO172-AO180</f>
        <v>101087</v>
      </c>
      <c r="AP342" s="30">
        <f ca="1">AP32+AP172-AP180</f>
        <v>132375</v>
      </c>
      <c r="AQ342" s="30">
        <f ca="1">AQ32+AQ172-AQ180</f>
        <v>165173</v>
      </c>
      <c r="AR342" s="30">
        <f ca="1">AR32+AR172-AR180</f>
        <v>198760</v>
      </c>
      <c r="AS342" s="30">
        <f ca="1">AS32+AS172-AS180</f>
        <v>232740</v>
      </c>
      <c r="AT342" s="30">
        <f ca="1">AT32+AT172-AT180</f>
        <v>266870</v>
      </c>
      <c r="AU342" s="30">
        <f ca="1">AU32+AU172-AU180</f>
        <v>301045</v>
      </c>
      <c r="AV342" s="30">
        <f ca="1">AV32+AV172-AV180</f>
        <v>335240</v>
      </c>
      <c r="AW342" s="30">
        <f ca="1">AW32+AW172-AW180</f>
        <v>369440</v>
      </c>
      <c r="AX342" s="30">
        <f ca="1">AX32+AX172-AX180</f>
        <v>403640</v>
      </c>
      <c r="AY342" s="30">
        <f ca="1">AY32+AY172-AY180</f>
        <v>437840</v>
      </c>
      <c r="AZ342" s="30">
        <f ca="1">AZ32+AZ172-AZ180</f>
        <v>472040</v>
      </c>
      <c r="BA342" s="30">
        <f ca="1">BA32+BA172-BA180</f>
        <v>506240</v>
      </c>
      <c r="BB342" s="30">
        <f ca="1">BB32+BB172-BB180</f>
        <v>539440</v>
      </c>
      <c r="BC342" s="30">
        <f ca="1">BC32+BC172-BC180</f>
        <v>568640</v>
      </c>
      <c r="BD342" s="30">
        <f ca="1">BD32+BD172-BD180</f>
        <v>591640</v>
      </c>
      <c r="BE342" s="30">
        <f ca="1">BE32+BE172-BE180</f>
        <v>608115</v>
      </c>
      <c r="BF342" s="30">
        <f ca="1">BF32+BF172-BF180</f>
        <v>618365</v>
      </c>
      <c r="BG342" s="30">
        <f ca="1">BG32+BG172-BG180</f>
        <v>624005</v>
      </c>
      <c r="BH342" s="30">
        <f ca="1">BH32+BH172-BH180</f>
        <v>626935</v>
      </c>
      <c r="BI342" s="30">
        <f ca="1">BI32+BI172-BI180</f>
        <v>628345</v>
      </c>
      <c r="BJ342" s="30">
        <f ca="1">BJ32+BJ172-BJ180</f>
        <v>628960</v>
      </c>
      <c r="BK342" s="30">
        <f ca="1">BK32+BK172-BK180</f>
        <v>629180</v>
      </c>
      <c r="BL342" s="30">
        <f ca="1">BL32+BL172-BL180</f>
        <v>629250</v>
      </c>
      <c r="BM342" s="30">
        <f ca="1">BM32+BM172-BM180</f>
        <v>629275</v>
      </c>
      <c r="BN342" s="30">
        <f ca="1">BN32+BN172-BN180</f>
        <v>629280</v>
      </c>
      <c r="BO342" s="30">
        <f ca="1">BO32+BO172-BO180</f>
        <v>629280</v>
      </c>
      <c r="BP342" s="30">
        <f ca="1">BP32+BP172-BP180</f>
        <v>629280</v>
      </c>
      <c r="BQ342" s="30">
        <f ca="1">BQ32+BQ172-BQ180</f>
        <v>629280</v>
      </c>
      <c r="BR342" s="30">
        <f ca="1">BR32+BR172-BR180</f>
        <v>629280</v>
      </c>
      <c r="BS342" s="30">
        <f ca="1">BS32+BS172-BS180</f>
        <v>629280</v>
      </c>
      <c r="BT342" s="30">
        <f ca="1">BT32+BT172-BT180</f>
        <v>629280</v>
      </c>
      <c r="BU342" s="30">
        <f ca="1">BU32+BU172-BU180</f>
        <v>629280</v>
      </c>
      <c r="BV342" s="30">
        <f>BV32+BV172-BV180</f>
        <v>0</v>
      </c>
      <c r="BW342" s="30">
        <f>BW32+BW172-BW180</f>
        <v>0</v>
      </c>
      <c r="BX342" s="30">
        <f>BX32+BX172-BX180</f>
        <v>0</v>
      </c>
      <c r="BY342" s="30">
        <f>BY32+BY172-BY180</f>
        <v>0</v>
      </c>
      <c r="BZ342" s="30">
        <f>BZ32+BZ172-BZ180</f>
        <v>0</v>
      </c>
      <c r="CA342" s="30">
        <f>CA32+CA172-CA180</f>
        <v>0</v>
      </c>
      <c r="CB342" s="30">
        <f>CB32+CB172-CB180</f>
        <v>0</v>
      </c>
      <c r="CC342" s="30">
        <f>CC32+CC172-CC180</f>
        <v>0</v>
      </c>
      <c r="CD342" s="30">
        <f>CD32+CD172-CD180</f>
        <v>0</v>
      </c>
      <c r="CE342" s="30">
        <f>CE32+CE172-CE180</f>
        <v>0</v>
      </c>
      <c r="CF342" s="30">
        <f>CF32+CF172-CF180</f>
        <v>0</v>
      </c>
      <c r="CG342" s="30">
        <f>CG32+CG172-CG180</f>
        <v>0</v>
      </c>
      <c r="CH342" s="30">
        <f>CH32+CH172-CH180</f>
        <v>0</v>
      </c>
      <c r="CI342" s="30">
        <f>CI32+CI172-CI180</f>
        <v>0</v>
      </c>
      <c r="CJ342" s="30">
        <f>CJ32+CJ172-CJ180</f>
        <v>0</v>
      </c>
      <c r="CK342" s="30">
        <f>CK32+CK172-CK180</f>
        <v>0</v>
      </c>
      <c r="CL342" s="30">
        <f>CL32+CL172-CL180</f>
        <v>0</v>
      </c>
      <c r="CM342" s="30">
        <f>CM32+CM172-CM180</f>
        <v>0</v>
      </c>
      <c r="CN342" s="30">
        <f>CN32+CN172-CN180</f>
        <v>0</v>
      </c>
      <c r="CO342" s="30">
        <f>CO32+CO172-CO180</f>
        <v>0</v>
      </c>
      <c r="CP342" s="30">
        <f>CP32+CP172-CP180</f>
        <v>0</v>
      </c>
      <c r="CQ342" s="30">
        <f>CQ32+CQ172-CQ180</f>
        <v>0</v>
      </c>
      <c r="CR342" s="30">
        <f>CR32+CR172-CR180</f>
        <v>0</v>
      </c>
      <c r="CS342" s="30">
        <f>CS32+CS172-CS180</f>
        <v>0</v>
      </c>
      <c r="CT342" s="30">
        <f>CT32+CT172-CT180</f>
        <v>0</v>
      </c>
    </row>
    <row r="343" spans="1:98" s="27" customFormat="1" ht="12" x14ac:dyDescent="0.25">
      <c r="A343" s="26">
        <f>ROW()</f>
        <v>343</v>
      </c>
      <c r="C343" s="142"/>
      <c r="E343" s="24"/>
      <c r="F343" s="66" t="str">
        <f t="shared" si="891"/>
        <v>АКТИВЫ</v>
      </c>
      <c r="G343" s="66" t="str">
        <f t="shared" si="888"/>
        <v>Запасы СиМ</v>
      </c>
      <c r="H343" s="66" t="str">
        <f t="shared" si="892"/>
        <v>Вн.пр-во</v>
      </c>
      <c r="I343" s="27" t="str">
        <f>BP!$F$24</f>
        <v>Вн.пр-во</v>
      </c>
      <c r="P343" s="30"/>
      <c r="R343" s="24"/>
      <c r="S343" s="30"/>
      <c r="V343" s="85"/>
      <c r="W343" s="29"/>
      <c r="Z343" s="30">
        <f ca="1">Z33+Z173-Z182</f>
        <v>0</v>
      </c>
      <c r="AA343" s="30">
        <f ca="1">AA33+AA173-AA182</f>
        <v>0</v>
      </c>
      <c r="AB343" s="30">
        <f ca="1">AB33+AB173-AB182</f>
        <v>0</v>
      </c>
      <c r="AC343" s="30">
        <f ca="1">AC33+AC173-AC182</f>
        <v>0</v>
      </c>
      <c r="AD343" s="30">
        <f ca="1">AD33+AD173-AD182</f>
        <v>0</v>
      </c>
      <c r="AE343" s="30">
        <f ca="1">AE33+AE173-AE182</f>
        <v>6600</v>
      </c>
      <c r="AF343" s="30">
        <f ca="1">AF33+AF173-AF182</f>
        <v>38400</v>
      </c>
      <c r="AG343" s="30">
        <f ca="1">AG33+AG173-AG182</f>
        <v>95520</v>
      </c>
      <c r="AH343" s="30">
        <f ca="1">AH33+AH173-AH182</f>
        <v>155865</v>
      </c>
      <c r="AI343" s="30">
        <f ca="1">AI33+AI173-AI182</f>
        <v>214905</v>
      </c>
      <c r="AJ343" s="30">
        <f ca="1">AJ33+AJ173-AJ182</f>
        <v>277491</v>
      </c>
      <c r="AK343" s="30">
        <f ca="1">AK33+AK173-AK182</f>
        <v>400611</v>
      </c>
      <c r="AL343" s="30">
        <f ca="1">AL33+AL173-AL182</f>
        <v>654843</v>
      </c>
      <c r="AM343" s="30">
        <f ca="1">AM33+AM173-AM182</f>
        <v>1052560.5</v>
      </c>
      <c r="AN343" s="30">
        <f ca="1">AN33+AN173-AN182</f>
        <v>1593915</v>
      </c>
      <c r="AO343" s="30">
        <f ca="1">AO33+AO173-AO182</f>
        <v>2248030.5</v>
      </c>
      <c r="AP343" s="30">
        <f ca="1">AP33+AP173-AP182</f>
        <v>2968767</v>
      </c>
      <c r="AQ343" s="30">
        <f ca="1">AQ33+AQ173-AQ182</f>
        <v>3727837.5</v>
      </c>
      <c r="AR343" s="30">
        <f ca="1">AR33+AR173-AR182</f>
        <v>4506892.5</v>
      </c>
      <c r="AS343" s="30">
        <f ca="1">AS33+AS173-AS182</f>
        <v>5296117.5</v>
      </c>
      <c r="AT343" s="30">
        <f ca="1">AT33+AT173-AT182</f>
        <v>6089437.5</v>
      </c>
      <c r="AU343" s="30">
        <f ca="1">AU33+AU173-AU182</f>
        <v>6883905</v>
      </c>
      <c r="AV343" s="30">
        <f ca="1">AV33+AV173-AV182</f>
        <v>7678905</v>
      </c>
      <c r="AW343" s="30">
        <f ca="1">AW33+AW173-AW182</f>
        <v>8474055</v>
      </c>
      <c r="AX343" s="30">
        <f ca="1">AX33+AX173-AX182</f>
        <v>9269205</v>
      </c>
      <c r="AY343" s="30">
        <f ca="1">AY33+AY173-AY182</f>
        <v>10064355</v>
      </c>
      <c r="AZ343" s="30">
        <f ca="1">AZ33+AZ173-AZ182</f>
        <v>10859505</v>
      </c>
      <c r="BA343" s="30">
        <f ca="1">BA33+BA173-BA182</f>
        <v>11654655</v>
      </c>
      <c r="BB343" s="30">
        <f ca="1">BB33+BB173-BB182</f>
        <v>12433305</v>
      </c>
      <c r="BC343" s="30">
        <f ca="1">BC33+BC173-BC182</f>
        <v>13132455</v>
      </c>
      <c r="BD343" s="30">
        <f ca="1">BD33+BD173-BD182</f>
        <v>13688805</v>
      </c>
      <c r="BE343" s="30">
        <f ca="1">BE33+BE173-BE182</f>
        <v>14094292.5</v>
      </c>
      <c r="BF343" s="30">
        <f ca="1">BF33+BF173-BF182</f>
        <v>14352180</v>
      </c>
      <c r="BG343" s="30">
        <f ca="1">BG33+BG173-BG182</f>
        <v>14494852.5</v>
      </c>
      <c r="BH343" s="30">
        <f ca="1">BH33+BH173-BH182</f>
        <v>14569725</v>
      </c>
      <c r="BI343" s="30">
        <f ca="1">BI33+BI173-BI182</f>
        <v>14606017.5</v>
      </c>
      <c r="BJ343" s="30">
        <f ca="1">BJ33+BJ173-BJ182</f>
        <v>14622172.5</v>
      </c>
      <c r="BK343" s="30">
        <f ca="1">BK33+BK173-BK182</f>
        <v>14628097.5</v>
      </c>
      <c r="BL343" s="30">
        <f ca="1">BL33+BL173-BL182</f>
        <v>14629927.5</v>
      </c>
      <c r="BM343" s="30">
        <f ca="1">BM33+BM173-BM182</f>
        <v>14630610</v>
      </c>
      <c r="BN343" s="30">
        <f ca="1">BN33+BN173-BN182</f>
        <v>14630760</v>
      </c>
      <c r="BO343" s="30">
        <f ca="1">BO33+BO173-BO182</f>
        <v>14630759.999999998</v>
      </c>
      <c r="BP343" s="30">
        <f ca="1">BP33+BP173-BP182</f>
        <v>14630759.999999998</v>
      </c>
      <c r="BQ343" s="30">
        <f ca="1">BQ33+BQ173-BQ182</f>
        <v>14630759.999999998</v>
      </c>
      <c r="BR343" s="30">
        <f ca="1">BR33+BR173-BR182</f>
        <v>14630759.999999998</v>
      </c>
      <c r="BS343" s="30">
        <f ca="1">BS33+BS173-BS182</f>
        <v>14630759.999999998</v>
      </c>
      <c r="BT343" s="30">
        <f ca="1">BT33+BT173-BT182</f>
        <v>14630759.999999998</v>
      </c>
      <c r="BU343" s="30">
        <f ca="1">BU33+BU173-BU182</f>
        <v>14630759.999999998</v>
      </c>
      <c r="BV343" s="30">
        <f>BV33+BV173-BV182</f>
        <v>0</v>
      </c>
      <c r="BW343" s="30">
        <f>BW33+BW173-BW182</f>
        <v>0</v>
      </c>
      <c r="BX343" s="30">
        <f>BX33+BX173-BX182</f>
        <v>0</v>
      </c>
      <c r="BY343" s="30">
        <f>BY33+BY173-BY182</f>
        <v>0</v>
      </c>
      <c r="BZ343" s="30">
        <f>BZ33+BZ173-BZ182</f>
        <v>0</v>
      </c>
      <c r="CA343" s="30">
        <f>CA33+CA173-CA182</f>
        <v>0</v>
      </c>
      <c r="CB343" s="30">
        <f>CB33+CB173-CB182</f>
        <v>0</v>
      </c>
      <c r="CC343" s="30">
        <f>CC33+CC173-CC182</f>
        <v>0</v>
      </c>
      <c r="CD343" s="30">
        <f>CD33+CD173-CD182</f>
        <v>0</v>
      </c>
      <c r="CE343" s="30">
        <f>CE33+CE173-CE182</f>
        <v>0</v>
      </c>
      <c r="CF343" s="30">
        <f>CF33+CF173-CF182</f>
        <v>0</v>
      </c>
      <c r="CG343" s="30">
        <f>CG33+CG173-CG182</f>
        <v>0</v>
      </c>
      <c r="CH343" s="30">
        <f>CH33+CH173-CH182</f>
        <v>0</v>
      </c>
      <c r="CI343" s="30">
        <f>CI33+CI173-CI182</f>
        <v>0</v>
      </c>
      <c r="CJ343" s="30">
        <f>CJ33+CJ173-CJ182</f>
        <v>0</v>
      </c>
      <c r="CK343" s="30">
        <f>CK33+CK173-CK182</f>
        <v>0</v>
      </c>
      <c r="CL343" s="30">
        <f>CL33+CL173-CL182</f>
        <v>0</v>
      </c>
      <c r="CM343" s="30">
        <f>CM33+CM173-CM182</f>
        <v>0</v>
      </c>
      <c r="CN343" s="30">
        <f>CN33+CN173-CN182</f>
        <v>0</v>
      </c>
      <c r="CO343" s="30">
        <f>CO33+CO173-CO182</f>
        <v>0</v>
      </c>
      <c r="CP343" s="30">
        <f>CP33+CP173-CP182</f>
        <v>0</v>
      </c>
      <c r="CQ343" s="30">
        <f>CQ33+CQ173-CQ182</f>
        <v>0</v>
      </c>
      <c r="CR343" s="30">
        <f>CR33+CR173-CR182</f>
        <v>0</v>
      </c>
      <c r="CS343" s="30">
        <f>CS33+CS173-CS182</f>
        <v>0</v>
      </c>
      <c r="CT343" s="30">
        <f>CT33+CT173-CT182</f>
        <v>0</v>
      </c>
    </row>
    <row r="344" spans="1:98" s="27" customFormat="1" ht="12" x14ac:dyDescent="0.25">
      <c r="A344" s="26">
        <f>ROW()</f>
        <v>344</v>
      </c>
      <c r="C344" s="142"/>
      <c r="E344" s="24"/>
      <c r="F344" s="66" t="str">
        <f t="shared" si="891"/>
        <v>АКТИВЫ</v>
      </c>
      <c r="G344" s="66" t="str">
        <f t="shared" si="888"/>
        <v>Запасы СиМ</v>
      </c>
      <c r="H344" s="66" t="str">
        <f t="shared" si="892"/>
        <v>Вн.пр-во</v>
      </c>
      <c r="I344" s="27" t="str">
        <f>BP!$F$26</f>
        <v>ФОТ првПерс</v>
      </c>
      <c r="P344" s="30"/>
      <c r="R344" s="24"/>
      <c r="S344" s="30"/>
      <c r="V344" s="85"/>
      <c r="W344" s="29"/>
      <c r="Z344" s="30">
        <f ca="1">Z34+Z174-Z184*BP!$S$86</f>
        <v>0</v>
      </c>
      <c r="AA344" s="30">
        <f ca="1">AA34+AA174-AA184*BP!$S$86</f>
        <v>0</v>
      </c>
      <c r="AB344" s="30">
        <f ca="1">AB34+AB174-AB184*BP!$S$86</f>
        <v>0</v>
      </c>
      <c r="AC344" s="30">
        <f ca="1">AC34+AC174-AC184*BP!$S$86</f>
        <v>0</v>
      </c>
      <c r="AD344" s="30">
        <f ca="1">AD34+AD174-AD184*BP!$S$86</f>
        <v>0</v>
      </c>
      <c r="AE344" s="30">
        <f ca="1">AE34+AE174-AE184*BP!$S$86</f>
        <v>600</v>
      </c>
      <c r="AF344" s="30">
        <f ca="1">AF34+AF174-AF184*BP!$S$86</f>
        <v>3000</v>
      </c>
      <c r="AG344" s="30">
        <f ca="1">AG34+AG174-AG184*BP!$S$86</f>
        <v>6720</v>
      </c>
      <c r="AH344" s="30">
        <f ca="1">AH34+AH174-AH184*BP!$S$86</f>
        <v>10635</v>
      </c>
      <c r="AI344" s="30">
        <f ca="1">AI34+AI174-AI184*BP!$S$86</f>
        <v>14370</v>
      </c>
      <c r="AJ344" s="30">
        <f ca="1">AJ34+AJ174-AJ184*BP!$S$86</f>
        <v>18636</v>
      </c>
      <c r="AK344" s="30">
        <f ca="1">AK34+AK174-AK184*BP!$S$86</f>
        <v>27762</v>
      </c>
      <c r="AL344" s="30">
        <f ca="1">AL34+AL174-AL184*BP!$S$86</f>
        <v>45474</v>
      </c>
      <c r="AM344" s="30">
        <f ca="1">AM34+AM174-AM184*BP!$S$86</f>
        <v>72538.5</v>
      </c>
      <c r="AN344" s="30">
        <f ca="1">AN34+AN174-AN184*BP!$S$86</f>
        <v>108700.5</v>
      </c>
      <c r="AO344" s="30">
        <f ca="1">AO34+AO174-AO184*BP!$S$86</f>
        <v>151630.5</v>
      </c>
      <c r="AP344" s="30">
        <f ca="1">AP34+AP174-AP184*BP!$S$86</f>
        <v>198562.5</v>
      </c>
      <c r="AQ344" s="30">
        <f ca="1">AQ34+AQ174-AQ184*BP!$S$86</f>
        <v>247759.5</v>
      </c>
      <c r="AR344" s="30">
        <f ca="1">AR34+AR174-AR184*BP!$S$86</f>
        <v>298140</v>
      </c>
      <c r="AS344" s="30">
        <f ca="1">AS34+AS174-AS184*BP!$S$86</f>
        <v>349110</v>
      </c>
      <c r="AT344" s="30">
        <f ca="1">AT34+AT174-AT184*BP!$S$86</f>
        <v>400305</v>
      </c>
      <c r="AU344" s="30">
        <f ca="1">AU34+AU174-AU184*BP!$S$86</f>
        <v>451567.5</v>
      </c>
      <c r="AV344" s="30">
        <f ca="1">AV34+AV174-AV184*BP!$S$86</f>
        <v>502860</v>
      </c>
      <c r="AW344" s="30">
        <f ca="1">AW34+AW174-AW184*BP!$S$86</f>
        <v>554160</v>
      </c>
      <c r="AX344" s="30">
        <f ca="1">AX34+AX174-AX184*BP!$S$86</f>
        <v>605460</v>
      </c>
      <c r="AY344" s="30">
        <f ca="1">AY34+AY174-AY184*BP!$S$86</f>
        <v>656760</v>
      </c>
      <c r="AZ344" s="30">
        <f ca="1">AZ34+AZ174-AZ184*BP!$S$86</f>
        <v>708060</v>
      </c>
      <c r="BA344" s="30">
        <f ca="1">BA34+BA174-BA184*BP!$S$86</f>
        <v>759360</v>
      </c>
      <c r="BB344" s="30">
        <f ca="1">BB34+BB174-BB184*BP!$S$86</f>
        <v>809160</v>
      </c>
      <c r="BC344" s="30">
        <f ca="1">BC34+BC174-BC184*BP!$S$86</f>
        <v>852960</v>
      </c>
      <c r="BD344" s="30">
        <f ca="1">BD34+BD174-BD184*BP!$S$86</f>
        <v>887460</v>
      </c>
      <c r="BE344" s="30">
        <f ca="1">BE34+BE174-BE184*BP!$S$86</f>
        <v>912172.5</v>
      </c>
      <c r="BF344" s="30">
        <f ca="1">BF34+BF174-BF184*BP!$S$86</f>
        <v>927547.5</v>
      </c>
      <c r="BG344" s="30">
        <f ca="1">BG34+BG174-BG184*BP!$S$86</f>
        <v>936007.5</v>
      </c>
      <c r="BH344" s="30">
        <f ca="1">BH34+BH174-BH184*BP!$S$86</f>
        <v>940402.5</v>
      </c>
      <c r="BI344" s="30">
        <f ca="1">BI34+BI174-BI184*BP!$S$86</f>
        <v>942517.5</v>
      </c>
      <c r="BJ344" s="30">
        <f ca="1">BJ34+BJ174-BJ184*BP!$S$86</f>
        <v>943440</v>
      </c>
      <c r="BK344" s="30">
        <f ca="1">BK34+BK174-BK184*BP!$S$86</f>
        <v>943770</v>
      </c>
      <c r="BL344" s="30">
        <f ca="1">BL34+BL174-BL184*BP!$S$86</f>
        <v>943875</v>
      </c>
      <c r="BM344" s="30">
        <f ca="1">BM34+BM174-BM184*BP!$S$86</f>
        <v>943912.5</v>
      </c>
      <c r="BN344" s="30">
        <f ca="1">BN34+BN174-BN184*BP!$S$86</f>
        <v>943920</v>
      </c>
      <c r="BO344" s="30">
        <f ca="1">BO34+BO174-BO184*BP!$S$86</f>
        <v>943920</v>
      </c>
      <c r="BP344" s="30">
        <f ca="1">BP34+BP174-BP184*BP!$S$86</f>
        <v>943920</v>
      </c>
      <c r="BQ344" s="30">
        <f ca="1">BQ34+BQ174-BQ184*BP!$S$86</f>
        <v>943920</v>
      </c>
      <c r="BR344" s="30">
        <f ca="1">BR34+BR174-BR184*BP!$S$86</f>
        <v>943920</v>
      </c>
      <c r="BS344" s="30">
        <f ca="1">BS34+BS174-BS184*BP!$S$86</f>
        <v>943920</v>
      </c>
      <c r="BT344" s="30">
        <f ca="1">BT34+BT174-BT184*BP!$S$86</f>
        <v>943920</v>
      </c>
      <c r="BU344" s="30">
        <f ca="1">BU34+BU174-BU184*BP!$S$86</f>
        <v>943920</v>
      </c>
      <c r="BV344" s="30">
        <f>BV34+BV174-BV184*BP!$S$86</f>
        <v>0</v>
      </c>
      <c r="BW344" s="30">
        <f>BW34+BW174-BW184*BP!$S$86</f>
        <v>0</v>
      </c>
      <c r="BX344" s="30">
        <f>BX34+BX174-BX184*BP!$S$86</f>
        <v>0</v>
      </c>
      <c r="BY344" s="30">
        <f>BY34+BY174-BY184*BP!$S$86</f>
        <v>0</v>
      </c>
      <c r="BZ344" s="30">
        <f>BZ34+BZ174-BZ184*BP!$S$86</f>
        <v>0</v>
      </c>
      <c r="CA344" s="30">
        <f>CA34+CA174-CA184*BP!$S$86</f>
        <v>0</v>
      </c>
      <c r="CB344" s="30">
        <f>CB34+CB174-CB184*BP!$S$86</f>
        <v>0</v>
      </c>
      <c r="CC344" s="30">
        <f>CC34+CC174-CC184*BP!$S$86</f>
        <v>0</v>
      </c>
      <c r="CD344" s="30">
        <f>CD34+CD174-CD184*BP!$S$86</f>
        <v>0</v>
      </c>
      <c r="CE344" s="30">
        <f>CE34+CE174-CE184*BP!$S$86</f>
        <v>0</v>
      </c>
      <c r="CF344" s="30">
        <f>CF34+CF174-CF184*BP!$S$86</f>
        <v>0</v>
      </c>
      <c r="CG344" s="30">
        <f>CG34+CG174-CG184*BP!$S$86</f>
        <v>0</v>
      </c>
      <c r="CH344" s="30">
        <f>CH34+CH174-CH184*BP!$S$86</f>
        <v>0</v>
      </c>
      <c r="CI344" s="30">
        <f>CI34+CI174-CI184*BP!$S$86</f>
        <v>0</v>
      </c>
      <c r="CJ344" s="30">
        <f>CJ34+CJ174-CJ184*BP!$S$86</f>
        <v>0</v>
      </c>
      <c r="CK344" s="30">
        <f>CK34+CK174-CK184*BP!$S$86</f>
        <v>0</v>
      </c>
      <c r="CL344" s="30">
        <f>CL34+CL174-CL184*BP!$S$86</f>
        <v>0</v>
      </c>
      <c r="CM344" s="30">
        <f>CM34+CM174-CM184*BP!$S$86</f>
        <v>0</v>
      </c>
      <c r="CN344" s="30">
        <f>CN34+CN174-CN184*BP!$S$86</f>
        <v>0</v>
      </c>
      <c r="CO344" s="30">
        <f>CO34+CO174-CO184*BP!$S$86</f>
        <v>0</v>
      </c>
      <c r="CP344" s="30">
        <f>CP34+CP174-CP184*BP!$S$86</f>
        <v>0</v>
      </c>
      <c r="CQ344" s="30">
        <f>CQ34+CQ174-CQ184*BP!$S$86</f>
        <v>0</v>
      </c>
      <c r="CR344" s="30">
        <f>CR34+CR174-CR184*BP!$S$86</f>
        <v>0</v>
      </c>
      <c r="CS344" s="30">
        <f>CS34+CS174-CS184*BP!$S$86</f>
        <v>0</v>
      </c>
      <c r="CT344" s="30">
        <f>CT34+CT174-CT184*BP!$S$86</f>
        <v>0</v>
      </c>
    </row>
    <row r="345" spans="1:98" s="27" customFormat="1" ht="12" x14ac:dyDescent="0.25">
      <c r="A345" s="26">
        <f>ROW()</f>
        <v>345</v>
      </c>
      <c r="C345" s="142"/>
      <c r="E345" s="24"/>
      <c r="F345" s="66" t="str">
        <f t="shared" si="891"/>
        <v>АКТИВЫ</v>
      </c>
      <c r="G345" s="66" t="str">
        <f t="shared" si="888"/>
        <v>Запасы СиМ</v>
      </c>
      <c r="H345" s="66" t="str">
        <f t="shared" si="892"/>
        <v>Вн.пр-во</v>
      </c>
      <c r="I345" s="27" t="str">
        <f>BP!$F$28</f>
        <v>Соцсборы</v>
      </c>
      <c r="P345" s="30"/>
      <c r="R345" s="24"/>
      <c r="S345" s="30"/>
      <c r="V345" s="85"/>
      <c r="W345" s="29"/>
      <c r="Z345" s="30">
        <f ca="1">Z35+Z175-Z184*BP!$S$86*BP!$S$40</f>
        <v>0</v>
      </c>
      <c r="AA345" s="30">
        <f ca="1">AA35+AA175-AA184*BP!$S$86*BP!$S$40</f>
        <v>0</v>
      </c>
      <c r="AB345" s="30">
        <f ca="1">AB35+AB175-AB184*BP!$S$86*BP!$S$40</f>
        <v>0</v>
      </c>
      <c r="AC345" s="30">
        <f ca="1">AC35+AC175-AC184*BP!$S$86*BP!$S$40</f>
        <v>0</v>
      </c>
      <c r="AD345" s="30">
        <f ca="1">AD35+AD175-AD184*BP!$S$86*BP!$S$40</f>
        <v>0</v>
      </c>
      <c r="AE345" s="30">
        <f ca="1">AE35+AE175-AE184*BP!$S$86*BP!$S$40</f>
        <v>180</v>
      </c>
      <c r="AF345" s="30">
        <f ca="1">AF35+AF175-AF184*BP!$S$86*BP!$S$40</f>
        <v>900</v>
      </c>
      <c r="AG345" s="30">
        <f ca="1">AG35+AG175-AG184*BP!$S$86*BP!$S$40</f>
        <v>2016</v>
      </c>
      <c r="AH345" s="30">
        <f ca="1">AH35+AH175-AH184*BP!$S$86*BP!$S$40</f>
        <v>3190.5</v>
      </c>
      <c r="AI345" s="30">
        <f ca="1">AI35+AI175-AI184*BP!$S$86*BP!$S$40</f>
        <v>4311</v>
      </c>
      <c r="AJ345" s="30">
        <f ca="1">AJ35+AJ175-AJ184*BP!$S$86*BP!$S$40</f>
        <v>5590.8</v>
      </c>
      <c r="AK345" s="30">
        <f ca="1">AK35+AK175-AK184*BP!$S$86*BP!$S$40</f>
        <v>8328.6</v>
      </c>
      <c r="AL345" s="30">
        <f ca="1">AL35+AL175-AL184*BP!$S$86*BP!$S$40</f>
        <v>13642.199999999999</v>
      </c>
      <c r="AM345" s="30">
        <f ca="1">AM35+AM175-AM184*BP!$S$86*BP!$S$40</f>
        <v>21761.55</v>
      </c>
      <c r="AN345" s="30">
        <f ca="1">AN35+AN175-AN184*BP!$S$86*BP!$S$40</f>
        <v>32610.15</v>
      </c>
      <c r="AO345" s="30">
        <f ca="1">AO35+AO175-AO184*BP!$S$86*BP!$S$40</f>
        <v>45489.15</v>
      </c>
      <c r="AP345" s="30">
        <f ca="1">AP35+AP175-AP184*BP!$S$86*BP!$S$40</f>
        <v>59568.75</v>
      </c>
      <c r="AQ345" s="30">
        <f ca="1">AQ35+AQ175-AQ184*BP!$S$86*BP!$S$40</f>
        <v>74327.850000000006</v>
      </c>
      <c r="AR345" s="30">
        <f ca="1">AR35+AR175-AR184*BP!$S$86*BP!$S$40</f>
        <v>89442</v>
      </c>
      <c r="AS345" s="30">
        <f ca="1">AS35+AS175-AS184*BP!$S$86*BP!$S$40</f>
        <v>104733</v>
      </c>
      <c r="AT345" s="30">
        <f ca="1">AT35+AT175-AT184*BP!$S$86*BP!$S$40</f>
        <v>120091.5</v>
      </c>
      <c r="AU345" s="30">
        <f ca="1">AU35+AU175-AU184*BP!$S$86*BP!$S$40</f>
        <v>135470.25</v>
      </c>
      <c r="AV345" s="30">
        <f ca="1">AV35+AV175-AV184*BP!$S$86*BP!$S$40</f>
        <v>150858</v>
      </c>
      <c r="AW345" s="30">
        <f ca="1">AW35+AW175-AW184*BP!$S$86*BP!$S$40</f>
        <v>166248</v>
      </c>
      <c r="AX345" s="30">
        <f ca="1">AX35+AX175-AX184*BP!$S$86*BP!$S$40</f>
        <v>181638</v>
      </c>
      <c r="AY345" s="30">
        <f ca="1">AY35+AY175-AY184*BP!$S$86*BP!$S$40</f>
        <v>197028</v>
      </c>
      <c r="AZ345" s="30">
        <f ca="1">AZ35+AZ175-AZ184*BP!$S$86*BP!$S$40</f>
        <v>212418</v>
      </c>
      <c r="BA345" s="30">
        <f ca="1">BA35+BA175-BA184*BP!$S$86*BP!$S$40</f>
        <v>227808</v>
      </c>
      <c r="BB345" s="30">
        <f ca="1">BB35+BB175-BB184*BP!$S$86*BP!$S$40</f>
        <v>242748</v>
      </c>
      <c r="BC345" s="30">
        <f ca="1">BC35+BC175-BC184*BP!$S$86*BP!$S$40</f>
        <v>255888</v>
      </c>
      <c r="BD345" s="30">
        <f ca="1">BD35+BD175-BD184*BP!$S$86*BP!$S$40</f>
        <v>266238</v>
      </c>
      <c r="BE345" s="30">
        <f ca="1">BE35+BE175-BE184*BP!$S$86*BP!$S$40</f>
        <v>273651.75</v>
      </c>
      <c r="BF345" s="30">
        <f ca="1">BF35+BF175-BF184*BP!$S$86*BP!$S$40</f>
        <v>278264.25</v>
      </c>
      <c r="BG345" s="30">
        <f ca="1">BG35+BG175-BG184*BP!$S$86*BP!$S$40</f>
        <v>280802.25</v>
      </c>
      <c r="BH345" s="30">
        <f ca="1">BH35+BH175-BH184*BP!$S$86*BP!$S$40</f>
        <v>282120.75</v>
      </c>
      <c r="BI345" s="30">
        <f ca="1">BI35+BI175-BI184*BP!$S$86*BP!$S$40</f>
        <v>282755.25</v>
      </c>
      <c r="BJ345" s="30">
        <f ca="1">BJ35+BJ175-BJ184*BP!$S$86*BP!$S$40</f>
        <v>283032</v>
      </c>
      <c r="BK345" s="30">
        <f ca="1">BK35+BK175-BK184*BP!$S$86*BP!$S$40</f>
        <v>283131</v>
      </c>
      <c r="BL345" s="30">
        <f ca="1">BL35+BL175-BL184*BP!$S$86*BP!$S$40</f>
        <v>283162.5</v>
      </c>
      <c r="BM345" s="30">
        <f ca="1">BM35+BM175-BM184*BP!$S$86*BP!$S$40</f>
        <v>283173.75</v>
      </c>
      <c r="BN345" s="30">
        <f ca="1">BN35+BN175-BN184*BP!$S$86*BP!$S$40</f>
        <v>283176</v>
      </c>
      <c r="BO345" s="30">
        <f ca="1">BO35+BO175-BO184*BP!$S$86*BP!$S$40</f>
        <v>283176</v>
      </c>
      <c r="BP345" s="30">
        <f ca="1">BP35+BP175-BP184*BP!$S$86*BP!$S$40</f>
        <v>283176</v>
      </c>
      <c r="BQ345" s="30">
        <f ca="1">BQ35+BQ175-BQ184*BP!$S$86*BP!$S$40</f>
        <v>283176</v>
      </c>
      <c r="BR345" s="30">
        <f ca="1">BR35+BR175-BR184*BP!$S$86*BP!$S$40</f>
        <v>283176</v>
      </c>
      <c r="BS345" s="30">
        <f ca="1">BS35+BS175-BS184*BP!$S$86*BP!$S$40</f>
        <v>283176</v>
      </c>
      <c r="BT345" s="30">
        <f ca="1">BT35+BT175-BT184*BP!$S$86*BP!$S$40</f>
        <v>283176</v>
      </c>
      <c r="BU345" s="30">
        <f ca="1">BU35+BU175-BU184*BP!$S$86*BP!$S$40</f>
        <v>283176</v>
      </c>
      <c r="BV345" s="30">
        <f>BV35+BV175-BV184*BP!$S$86*BP!$S$40</f>
        <v>0</v>
      </c>
      <c r="BW345" s="30">
        <f>BW35+BW175-BW184*BP!$S$86*BP!$S$40</f>
        <v>0</v>
      </c>
      <c r="BX345" s="30">
        <f>BX35+BX175-BX184*BP!$S$86*BP!$S$40</f>
        <v>0</v>
      </c>
      <c r="BY345" s="30">
        <f>BY35+BY175-BY184*BP!$S$86*BP!$S$40</f>
        <v>0</v>
      </c>
      <c r="BZ345" s="30">
        <f>BZ35+BZ175-BZ184*BP!$S$86*BP!$S$40</f>
        <v>0</v>
      </c>
      <c r="CA345" s="30">
        <f>CA35+CA175-CA184*BP!$S$86*BP!$S$40</f>
        <v>0</v>
      </c>
      <c r="CB345" s="30">
        <f>CB35+CB175-CB184*BP!$S$86*BP!$S$40</f>
        <v>0</v>
      </c>
      <c r="CC345" s="30">
        <f>CC35+CC175-CC184*BP!$S$86*BP!$S$40</f>
        <v>0</v>
      </c>
      <c r="CD345" s="30">
        <f>CD35+CD175-CD184*BP!$S$86*BP!$S$40</f>
        <v>0</v>
      </c>
      <c r="CE345" s="30">
        <f>CE35+CE175-CE184*BP!$S$86*BP!$S$40</f>
        <v>0</v>
      </c>
      <c r="CF345" s="30">
        <f>CF35+CF175-CF184*BP!$S$86*BP!$S$40</f>
        <v>0</v>
      </c>
      <c r="CG345" s="30">
        <f>CG35+CG175-CG184*BP!$S$86*BP!$S$40</f>
        <v>0</v>
      </c>
      <c r="CH345" s="30">
        <f>CH35+CH175-CH184*BP!$S$86*BP!$S$40</f>
        <v>0</v>
      </c>
      <c r="CI345" s="30">
        <f>CI35+CI175-CI184*BP!$S$86*BP!$S$40</f>
        <v>0</v>
      </c>
      <c r="CJ345" s="30">
        <f>CJ35+CJ175-CJ184*BP!$S$86*BP!$S$40</f>
        <v>0</v>
      </c>
      <c r="CK345" s="30">
        <f>CK35+CK175-CK184*BP!$S$86*BP!$S$40</f>
        <v>0</v>
      </c>
      <c r="CL345" s="30">
        <f>CL35+CL175-CL184*BP!$S$86*BP!$S$40</f>
        <v>0</v>
      </c>
      <c r="CM345" s="30">
        <f>CM35+CM175-CM184*BP!$S$86*BP!$S$40</f>
        <v>0</v>
      </c>
      <c r="CN345" s="30">
        <f>CN35+CN175-CN184*BP!$S$86*BP!$S$40</f>
        <v>0</v>
      </c>
      <c r="CO345" s="30">
        <f>CO35+CO175-CO184*BP!$S$86*BP!$S$40</f>
        <v>0</v>
      </c>
      <c r="CP345" s="30">
        <f>CP35+CP175-CP184*BP!$S$86*BP!$S$40</f>
        <v>0</v>
      </c>
      <c r="CQ345" s="30">
        <f>CQ35+CQ175-CQ184*BP!$S$86*BP!$S$40</f>
        <v>0</v>
      </c>
      <c r="CR345" s="30">
        <f>CR35+CR175-CR184*BP!$S$86*BP!$S$40</f>
        <v>0</v>
      </c>
      <c r="CS345" s="30">
        <f>CS35+CS175-CS184*BP!$S$86*BP!$S$40</f>
        <v>0</v>
      </c>
      <c r="CT345" s="30">
        <f>CT35+CT175-CT184*BP!$S$86*BP!$S$40</f>
        <v>0</v>
      </c>
    </row>
    <row r="346" spans="1:98" s="27" customFormat="1" ht="12" x14ac:dyDescent="0.25">
      <c r="A346" s="26">
        <f>ROW()</f>
        <v>346</v>
      </c>
      <c r="C346" s="142"/>
      <c r="E346" s="24"/>
      <c r="F346" s="66" t="str">
        <f t="shared" si="891"/>
        <v>АКТИВЫ</v>
      </c>
      <c r="G346" s="66" t="str">
        <f t="shared" si="888"/>
        <v>Запасы СиМ</v>
      </c>
      <c r="H346" s="66" t="str">
        <f t="shared" si="892"/>
        <v>Вн.пр-во</v>
      </c>
      <c r="I346" s="27" t="str">
        <f>BP!$F$29</f>
        <v>ЭлЭн</v>
      </c>
      <c r="P346" s="30"/>
      <c r="R346" s="24"/>
      <c r="S346" s="30"/>
      <c r="V346" s="85"/>
      <c r="W346" s="29"/>
      <c r="Z346" s="30">
        <f ca="1">Z36+Z176-Z187*BP!$S$89</f>
        <v>0</v>
      </c>
      <c r="AA346" s="30">
        <f ca="1">AA36+AA176-AA187*BP!$S$89</f>
        <v>0</v>
      </c>
      <c r="AB346" s="30">
        <f ca="1">AB36+AB176-AB187*BP!$S$89</f>
        <v>0</v>
      </c>
      <c r="AC346" s="30">
        <f ca="1">AC36+AC176-AC187*BP!$S$89</f>
        <v>0</v>
      </c>
      <c r="AD346" s="30">
        <f ca="1">AD36+AD176-AD187*BP!$S$89</f>
        <v>0</v>
      </c>
      <c r="AE346" s="30">
        <f ca="1">AE36+AE176-AE187*BP!$S$89</f>
        <v>107.33333333333333</v>
      </c>
      <c r="AF346" s="30">
        <f ca="1">AF36+AF176-AF187*BP!$S$89</f>
        <v>536.66666666666663</v>
      </c>
      <c r="AG346" s="30">
        <f ca="1">AG36+AG176-AG187*BP!$S$89</f>
        <v>1202.1333333333334</v>
      </c>
      <c r="AH346" s="30">
        <f ca="1">AH36+AH176-AH187*BP!$S$89</f>
        <v>1902.4833333333331</v>
      </c>
      <c r="AI346" s="30">
        <f ca="1">AI36+AI176-AI187*BP!$S$89</f>
        <v>2570.6333333333332</v>
      </c>
      <c r="AJ346" s="30">
        <f ca="1">AJ36+AJ176-AJ187*BP!$S$89</f>
        <v>3333.7733333333335</v>
      </c>
      <c r="AK346" s="30">
        <f ca="1">AK36+AK176-AK187*BP!$S$89</f>
        <v>4966.3133333333335</v>
      </c>
      <c r="AL346" s="30">
        <f ca="1">AL36+AL176-AL187*BP!$S$89</f>
        <v>8134.7933333333331</v>
      </c>
      <c r="AM346" s="30">
        <f ca="1">AM36+AM176-AM187*BP!$S$89</f>
        <v>12976.331666666665</v>
      </c>
      <c r="AN346" s="30">
        <f ca="1">AN36+AN176-AN187*BP!$S$89</f>
        <v>19445.311666666665</v>
      </c>
      <c r="AO346" s="30">
        <f ca="1">AO36+AO176-AO187*BP!$S$89</f>
        <v>27125.011666666658</v>
      </c>
      <c r="AP346" s="30">
        <f ca="1">AP36+AP176-AP187*BP!$S$89</f>
        <v>35520.624999999993</v>
      </c>
      <c r="AQ346" s="30">
        <f ca="1">AQ36+AQ176-AQ187*BP!$S$89</f>
        <v>44321.421666666662</v>
      </c>
      <c r="AR346" s="30">
        <f ca="1">AR36+AR176-AR187*BP!$S$89</f>
        <v>53333.93333333332</v>
      </c>
      <c r="AS346" s="30">
        <f ca="1">AS36+AS176-AS187*BP!$S$89</f>
        <v>62451.899999999994</v>
      </c>
      <c r="AT346" s="30">
        <f ca="1">AT36+AT176-AT187*BP!$S$89</f>
        <v>71610.116666666669</v>
      </c>
      <c r="AU346" s="30">
        <f ca="1">AU36+AU176-AU187*BP!$S$89</f>
        <v>80780.408333333326</v>
      </c>
      <c r="AV346" s="30">
        <f ca="1">AV36+AV176-AV187*BP!$S$89</f>
        <v>89956.066666666651</v>
      </c>
      <c r="AW346" s="30">
        <f ca="1">AW36+AW176-AW187*BP!$S$89</f>
        <v>99133.066666666637</v>
      </c>
      <c r="AX346" s="30">
        <f ca="1">AX36+AX176-AX187*BP!$S$89</f>
        <v>108310.06666666664</v>
      </c>
      <c r="AY346" s="30">
        <f ca="1">AY36+AY176-AY187*BP!$S$89</f>
        <v>117487.06666666664</v>
      </c>
      <c r="AZ346" s="30">
        <f ca="1">AZ36+AZ176-AZ187*BP!$S$89</f>
        <v>126664.06666666664</v>
      </c>
      <c r="BA346" s="30">
        <f ca="1">BA36+BA176-BA187*BP!$S$89</f>
        <v>135841.06666666665</v>
      </c>
      <c r="BB346" s="30">
        <f ca="1">BB36+BB176-BB187*BP!$S$89</f>
        <v>144749.73333333334</v>
      </c>
      <c r="BC346" s="30">
        <f ca="1">BC36+BC176-BC187*BP!$S$89</f>
        <v>152585.06666666665</v>
      </c>
      <c r="BD346" s="30">
        <f ca="1">BD36+BD176-BD187*BP!$S$89</f>
        <v>158756.73333333328</v>
      </c>
      <c r="BE346" s="30">
        <f ca="1">BE36+BE176-BE187*BP!$S$89</f>
        <v>163177.52499999994</v>
      </c>
      <c r="BF346" s="30">
        <f ca="1">BF36+BF176-BF187*BP!$S$89</f>
        <v>165927.94166666659</v>
      </c>
      <c r="BG346" s="30">
        <f ca="1">BG36+BG176-BG187*BP!$S$89</f>
        <v>167441.34166666662</v>
      </c>
      <c r="BH346" s="30">
        <f ca="1">BH36+BH176-BH187*BP!$S$89</f>
        <v>168227.55833333329</v>
      </c>
      <c r="BI346" s="30">
        <f ca="1">BI36+BI176-BI187*BP!$S$89</f>
        <v>168605.90833333327</v>
      </c>
      <c r="BJ346" s="30">
        <f ca="1">BJ36+BJ176-BJ187*BP!$S$89</f>
        <v>168770.93333333323</v>
      </c>
      <c r="BK346" s="30">
        <f ca="1">BK36+BK176-BK187*BP!$S$89</f>
        <v>168829.96666666656</v>
      </c>
      <c r="BL346" s="30">
        <f ca="1">BL36+BL176-BL187*BP!$S$89</f>
        <v>168848.74999999988</v>
      </c>
      <c r="BM346" s="30">
        <f ca="1">BM36+BM176-BM187*BP!$S$89</f>
        <v>168855.45833333323</v>
      </c>
      <c r="BN346" s="30">
        <f ca="1">BN36+BN176-BN187*BP!$S$89</f>
        <v>168856.79999999987</v>
      </c>
      <c r="BO346" s="30">
        <f ca="1">BO36+BO176-BO187*BP!$S$89</f>
        <v>168856.79999999987</v>
      </c>
      <c r="BP346" s="30">
        <f ca="1">BP36+BP176-BP187*BP!$S$89</f>
        <v>168856.79999999987</v>
      </c>
      <c r="BQ346" s="30">
        <f ca="1">BQ36+BQ176-BQ187*BP!$S$89</f>
        <v>168856.79999999987</v>
      </c>
      <c r="BR346" s="30">
        <f ca="1">BR36+BR176-BR187*BP!$S$89</f>
        <v>168856.79999999987</v>
      </c>
      <c r="BS346" s="30">
        <f ca="1">BS36+BS176-BS187*BP!$S$89</f>
        <v>168856.79999999987</v>
      </c>
      <c r="BT346" s="30">
        <f ca="1">BT36+BT176-BT187*BP!$S$89</f>
        <v>168856.79999999987</v>
      </c>
      <c r="BU346" s="30">
        <f ca="1">BU36+BU176-BU187*BP!$S$89</f>
        <v>168856.79999999987</v>
      </c>
      <c r="BV346" s="30">
        <f>BV36+BV176-BV187*BP!$S$89</f>
        <v>0</v>
      </c>
      <c r="BW346" s="30">
        <f>BW36+BW176-BW187*BP!$S$89</f>
        <v>0</v>
      </c>
      <c r="BX346" s="30">
        <f>BX36+BX176-BX187*BP!$S$89</f>
        <v>0</v>
      </c>
      <c r="BY346" s="30">
        <f>BY36+BY176-BY187*BP!$S$89</f>
        <v>0</v>
      </c>
      <c r="BZ346" s="30">
        <f>BZ36+BZ176-BZ187*BP!$S$89</f>
        <v>0</v>
      </c>
      <c r="CA346" s="30">
        <f>CA36+CA176-CA187*BP!$S$89</f>
        <v>0</v>
      </c>
      <c r="CB346" s="30">
        <f>CB36+CB176-CB187*BP!$S$89</f>
        <v>0</v>
      </c>
      <c r="CC346" s="30">
        <f>CC36+CC176-CC187*BP!$S$89</f>
        <v>0</v>
      </c>
      <c r="CD346" s="30">
        <f>CD36+CD176-CD187*BP!$S$89</f>
        <v>0</v>
      </c>
      <c r="CE346" s="30">
        <f>CE36+CE176-CE187*BP!$S$89</f>
        <v>0</v>
      </c>
      <c r="CF346" s="30">
        <f>CF36+CF176-CF187*BP!$S$89</f>
        <v>0</v>
      </c>
      <c r="CG346" s="30">
        <f>CG36+CG176-CG187*BP!$S$89</f>
        <v>0</v>
      </c>
      <c r="CH346" s="30">
        <f>CH36+CH176-CH187*BP!$S$89</f>
        <v>0</v>
      </c>
      <c r="CI346" s="30">
        <f>CI36+CI176-CI187*BP!$S$89</f>
        <v>0</v>
      </c>
      <c r="CJ346" s="30">
        <f>CJ36+CJ176-CJ187*BP!$S$89</f>
        <v>0</v>
      </c>
      <c r="CK346" s="30">
        <f>CK36+CK176-CK187*BP!$S$89</f>
        <v>0</v>
      </c>
      <c r="CL346" s="30">
        <f>CL36+CL176-CL187*BP!$S$89</f>
        <v>0</v>
      </c>
      <c r="CM346" s="30">
        <f>CM36+CM176-CM187*BP!$S$89</f>
        <v>0</v>
      </c>
      <c r="CN346" s="30">
        <f>CN36+CN176-CN187*BP!$S$89</f>
        <v>0</v>
      </c>
      <c r="CO346" s="30">
        <f>CO36+CO176-CO187*BP!$S$89</f>
        <v>0</v>
      </c>
      <c r="CP346" s="30">
        <f>CP36+CP176-CP187*BP!$S$89</f>
        <v>0</v>
      </c>
      <c r="CQ346" s="30">
        <f>CQ36+CQ176-CQ187*BP!$S$89</f>
        <v>0</v>
      </c>
      <c r="CR346" s="30">
        <f>CR36+CR176-CR187*BP!$S$89</f>
        <v>0</v>
      </c>
      <c r="CS346" s="30">
        <f>CS36+CS176-CS187*BP!$S$89</f>
        <v>0</v>
      </c>
      <c r="CT346" s="30">
        <f>CT36+CT176-CT187*BP!$S$89</f>
        <v>0</v>
      </c>
    </row>
    <row r="347" spans="1:98" s="2" customFormat="1" ht="12" x14ac:dyDescent="0.25">
      <c r="A347" s="11">
        <f>ROW()</f>
        <v>347</v>
      </c>
      <c r="C347" s="142"/>
      <c r="E347" s="23" t="str">
        <f>Lists!$N$9</f>
        <v>пустая строка</v>
      </c>
      <c r="P347" s="3"/>
      <c r="R347" s="23"/>
      <c r="S347" s="3"/>
      <c r="V347" s="74"/>
      <c r="W347" s="5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</row>
    <row r="348" spans="1:98" s="27" customFormat="1" ht="12" x14ac:dyDescent="0.25">
      <c r="A348" s="26">
        <f>ROW()</f>
        <v>348</v>
      </c>
      <c r="C348" s="142"/>
      <c r="E348" s="24" t="s">
        <v>24</v>
      </c>
      <c r="F348" s="66" t="str">
        <f>$F$319</f>
        <v>АКТИВЫ</v>
      </c>
      <c r="G348" s="66" t="str">
        <f t="shared" ref="G348:G357" si="893">$G$326</f>
        <v>Запасы СиМ</v>
      </c>
      <c r="H348" s="31" t="s">
        <v>85</v>
      </c>
      <c r="P348" s="30"/>
      <c r="R348" s="24"/>
      <c r="S348" s="30"/>
      <c r="V348" s="85"/>
      <c r="W348" s="29"/>
      <c r="Z348" s="30">
        <f ca="1">SUM(Z349:Z358)</f>
        <v>0</v>
      </c>
      <c r="AA348" s="30">
        <f t="shared" ref="AA348:CL348" ca="1" si="894">SUM(AA349:AA358)</f>
        <v>0</v>
      </c>
      <c r="AB348" s="30">
        <f t="shared" ca="1" si="894"/>
        <v>0</v>
      </c>
      <c r="AC348" s="30">
        <f t="shared" ca="1" si="894"/>
        <v>0</v>
      </c>
      <c r="AD348" s="30">
        <f ca="1">SUM(AD349:AD358)</f>
        <v>0</v>
      </c>
      <c r="AE348" s="30">
        <f t="shared" ca="1" si="894"/>
        <v>0</v>
      </c>
      <c r="AF348" s="30">
        <f t="shared" ca="1" si="894"/>
        <v>0</v>
      </c>
      <c r="AG348" s="30">
        <f t="shared" ca="1" si="894"/>
        <v>19803.333333333332</v>
      </c>
      <c r="AH348" s="30">
        <f t="shared" ca="1" si="894"/>
        <v>79213.333333333328</v>
      </c>
      <c r="AI348" s="30">
        <f t="shared" ca="1" si="894"/>
        <v>142584</v>
      </c>
      <c r="AJ348" s="30">
        <f t="shared" ca="1" si="894"/>
        <v>208430.08333333337</v>
      </c>
      <c r="AK348" s="30">
        <f t="shared" ca="1" si="894"/>
        <v>265859.75</v>
      </c>
      <c r="AL348" s="30">
        <f t="shared" ca="1" si="894"/>
        <v>349231.78333333333</v>
      </c>
      <c r="AM348" s="30">
        <f t="shared" ca="1" si="894"/>
        <v>567068.44999999995</v>
      </c>
      <c r="AN348" s="30">
        <f t="shared" ca="1" si="894"/>
        <v>933826.18333333347</v>
      </c>
      <c r="AO348" s="30">
        <f t="shared" ca="1" si="894"/>
        <v>1460347.3083333333</v>
      </c>
      <c r="AP348" s="30">
        <f t="shared" ca="1" si="894"/>
        <v>2127373.0833333335</v>
      </c>
      <c r="AQ348" s="30">
        <f t="shared" ca="1" si="894"/>
        <v>2877275.8083333331</v>
      </c>
      <c r="AR348" s="30">
        <f t="shared" ca="1" si="894"/>
        <v>3676389.8166666669</v>
      </c>
      <c r="AS348" s="30">
        <f t="shared" ca="1" si="894"/>
        <v>4501050.125</v>
      </c>
      <c r="AT348" s="30">
        <f t="shared" ca="1" si="894"/>
        <v>5339226.208333333</v>
      </c>
      <c r="AU348" s="30">
        <f t="shared" ca="1" si="894"/>
        <v>6183343.291666667</v>
      </c>
      <c r="AV348" s="30">
        <f t="shared" ca="1" si="894"/>
        <v>7028945.625</v>
      </c>
      <c r="AW348" s="30">
        <f t="shared" ca="1" si="894"/>
        <v>7875290.5833333321</v>
      </c>
      <c r="AX348" s="30">
        <f t="shared" ca="1" si="894"/>
        <v>8721883.083333334</v>
      </c>
      <c r="AY348" s="30">
        <f t="shared" ca="1" si="894"/>
        <v>9568475.583333334</v>
      </c>
      <c r="AZ348" s="30">
        <f t="shared" ca="1" si="894"/>
        <v>10415068.083333334</v>
      </c>
      <c r="BA348" s="30">
        <f t="shared" ca="1" si="894"/>
        <v>11261660.583333334</v>
      </c>
      <c r="BB348" s="30">
        <f t="shared" ca="1" si="894"/>
        <v>12108253.083333334</v>
      </c>
      <c r="BC348" s="30">
        <f t="shared" ca="1" si="894"/>
        <v>12954845.583333334</v>
      </c>
      <c r="BD348" s="30">
        <f t="shared" ca="1" si="894"/>
        <v>13751929.75</v>
      </c>
      <c r="BE348" s="30">
        <f t="shared" ca="1" si="894"/>
        <v>14400488.916666664</v>
      </c>
      <c r="BF348" s="30">
        <f t="shared" ca="1" si="894"/>
        <v>14890621.416666664</v>
      </c>
      <c r="BG348" s="30">
        <f t="shared" ca="1" si="894"/>
        <v>15216138.708333334</v>
      </c>
      <c r="BH348" s="30">
        <f t="shared" ca="1" si="894"/>
        <v>15398081.833333334</v>
      </c>
      <c r="BI348" s="30">
        <f t="shared" ca="1" si="894"/>
        <v>15495365.708333334</v>
      </c>
      <c r="BJ348" s="30">
        <f t="shared" ca="1" si="894"/>
        <v>15543141.25</v>
      </c>
      <c r="BK348" s="30">
        <f t="shared" ca="1" si="894"/>
        <v>15565172.458333334</v>
      </c>
      <c r="BL348" s="30">
        <f t="shared" ca="1" si="894"/>
        <v>15573588.875</v>
      </c>
      <c r="BM348" s="30">
        <f t="shared" ca="1" si="894"/>
        <v>15576064.291666664</v>
      </c>
      <c r="BN348" s="30">
        <f t="shared" ca="1" si="894"/>
        <v>15577054.458333334</v>
      </c>
      <c r="BO348" s="30">
        <f t="shared" ca="1" si="894"/>
        <v>15577302</v>
      </c>
      <c r="BP348" s="30">
        <f t="shared" ca="1" si="894"/>
        <v>15577301.999999998</v>
      </c>
      <c r="BQ348" s="30">
        <f t="shared" ca="1" si="894"/>
        <v>15577301.999999998</v>
      </c>
      <c r="BR348" s="30">
        <f t="shared" ca="1" si="894"/>
        <v>15577301.999999998</v>
      </c>
      <c r="BS348" s="30">
        <f t="shared" ca="1" si="894"/>
        <v>15577301.999999998</v>
      </c>
      <c r="BT348" s="30">
        <f t="shared" ca="1" si="894"/>
        <v>15577301.999999998</v>
      </c>
      <c r="BU348" s="30">
        <f t="shared" ca="1" si="894"/>
        <v>15577301.999999998</v>
      </c>
      <c r="BV348" s="30">
        <f t="shared" si="894"/>
        <v>0</v>
      </c>
      <c r="BW348" s="30">
        <f t="shared" si="894"/>
        <v>0</v>
      </c>
      <c r="BX348" s="30">
        <f t="shared" si="894"/>
        <v>0</v>
      </c>
      <c r="BY348" s="30">
        <f t="shared" si="894"/>
        <v>0</v>
      </c>
      <c r="BZ348" s="30">
        <f t="shared" si="894"/>
        <v>0</v>
      </c>
      <c r="CA348" s="30">
        <f t="shared" si="894"/>
        <v>0</v>
      </c>
      <c r="CB348" s="30">
        <f t="shared" si="894"/>
        <v>0</v>
      </c>
      <c r="CC348" s="30">
        <f t="shared" si="894"/>
        <v>0</v>
      </c>
      <c r="CD348" s="30">
        <f t="shared" si="894"/>
        <v>0</v>
      </c>
      <c r="CE348" s="30">
        <f t="shared" si="894"/>
        <v>0</v>
      </c>
      <c r="CF348" s="30">
        <f t="shared" si="894"/>
        <v>0</v>
      </c>
      <c r="CG348" s="30">
        <f t="shared" si="894"/>
        <v>0</v>
      </c>
      <c r="CH348" s="30">
        <f t="shared" si="894"/>
        <v>0</v>
      </c>
      <c r="CI348" s="30">
        <f t="shared" si="894"/>
        <v>0</v>
      </c>
      <c r="CJ348" s="30">
        <f t="shared" si="894"/>
        <v>0</v>
      </c>
      <c r="CK348" s="30">
        <f t="shared" si="894"/>
        <v>0</v>
      </c>
      <c r="CL348" s="30">
        <f t="shared" si="894"/>
        <v>0</v>
      </c>
      <c r="CM348" s="30">
        <f t="shared" ref="CM348:CT348" si="895">SUM(CM349:CM358)</f>
        <v>0</v>
      </c>
      <c r="CN348" s="30">
        <f t="shared" si="895"/>
        <v>0</v>
      </c>
      <c r="CO348" s="30">
        <f t="shared" si="895"/>
        <v>0</v>
      </c>
      <c r="CP348" s="30">
        <f t="shared" si="895"/>
        <v>0</v>
      </c>
      <c r="CQ348" s="30">
        <f t="shared" si="895"/>
        <v>0</v>
      </c>
      <c r="CR348" s="30">
        <f t="shared" si="895"/>
        <v>0</v>
      </c>
      <c r="CS348" s="30">
        <f t="shared" si="895"/>
        <v>0</v>
      </c>
      <c r="CT348" s="30">
        <f t="shared" si="895"/>
        <v>0</v>
      </c>
    </row>
    <row r="349" spans="1:98" s="27" customFormat="1" ht="12" x14ac:dyDescent="0.25">
      <c r="A349" s="26">
        <f>ROW()</f>
        <v>349</v>
      </c>
      <c r="C349" s="142"/>
      <c r="E349" s="24"/>
      <c r="F349" s="66" t="str">
        <f>$F$319</f>
        <v>АКТИВЫ</v>
      </c>
      <c r="G349" s="66" t="str">
        <f t="shared" si="893"/>
        <v>Запасы СиМ</v>
      </c>
      <c r="H349" s="66" t="str">
        <f>$H$348</f>
        <v>Цех-2</v>
      </c>
      <c r="I349" s="27" t="str">
        <f>BP!$F$21</f>
        <v>Основа</v>
      </c>
      <c r="P349" s="30"/>
      <c r="R349" s="24"/>
      <c r="S349" s="30"/>
      <c r="V349" s="85"/>
      <c r="W349" s="29"/>
      <c r="Z349" s="30">
        <f ca="1">Z39+Z179-Z190</f>
        <v>0</v>
      </c>
      <c r="AA349" s="30">
        <f ca="1">AA39+AA179-AA190</f>
        <v>0</v>
      </c>
      <c r="AB349" s="30">
        <f ca="1">AB39+AB179-AB190</f>
        <v>0</v>
      </c>
      <c r="AC349" s="30">
        <f ca="1">AC39+AC179-AC190</f>
        <v>0</v>
      </c>
      <c r="AD349" s="30">
        <f ca="1">AD39+AD179-AD190</f>
        <v>0</v>
      </c>
      <c r="AE349" s="30">
        <f ca="1">AE39+AE179-AE190</f>
        <v>0</v>
      </c>
      <c r="AF349" s="30">
        <f ca="1">AF39+AF179-AF190</f>
        <v>0</v>
      </c>
      <c r="AG349" s="30">
        <f ca="1">AG39+AG179-AG190</f>
        <v>3500</v>
      </c>
      <c r="AH349" s="30">
        <f ca="1">AH39+AH179-AH190</f>
        <v>14000</v>
      </c>
      <c r="AI349" s="30">
        <f ca="1">AI39+AI179-AI190</f>
        <v>25200</v>
      </c>
      <c r="AJ349" s="30">
        <f ca="1">AJ39+AJ179-AJ190</f>
        <v>36837.5</v>
      </c>
      <c r="AK349" s="30">
        <f ca="1">AK39+AK179-AK190</f>
        <v>46987.5</v>
      </c>
      <c r="AL349" s="30">
        <f ca="1">AL39+AL179-AL190</f>
        <v>61722.500000000015</v>
      </c>
      <c r="AM349" s="30">
        <f ca="1">AM39+AM179-AM190</f>
        <v>100222.50000000001</v>
      </c>
      <c r="AN349" s="30">
        <f ca="1">AN39+AN179-AN190</f>
        <v>165042.5</v>
      </c>
      <c r="AO349" s="30">
        <f ca="1">AO39+AO179-AO190</f>
        <v>258098.75</v>
      </c>
      <c r="AP349" s="30">
        <f ca="1">AP39+AP179-AP190</f>
        <v>375987.5</v>
      </c>
      <c r="AQ349" s="30">
        <f ca="1">AQ39+AQ179-AQ190</f>
        <v>508523.75</v>
      </c>
      <c r="AR349" s="30">
        <f ca="1">AR39+AR179-AR190</f>
        <v>649757.5</v>
      </c>
      <c r="AS349" s="30">
        <f ca="1">AS39+AS179-AS190</f>
        <v>795506.25</v>
      </c>
      <c r="AT349" s="30">
        <f ca="1">AT39+AT179-AT190</f>
        <v>943643.75</v>
      </c>
      <c r="AU349" s="30">
        <f ca="1">AU39+AU179-AU190</f>
        <v>1092831.25</v>
      </c>
      <c r="AV349" s="30">
        <f ca="1">AV39+AV179-AV190</f>
        <v>1242281.25</v>
      </c>
      <c r="AW349" s="30">
        <f ca="1">AW39+AW179-AW190</f>
        <v>1391862.5</v>
      </c>
      <c r="AX349" s="30">
        <f ca="1">AX39+AX179-AX190</f>
        <v>1541487.5</v>
      </c>
      <c r="AY349" s="30">
        <f ca="1">AY39+AY179-AY190</f>
        <v>1691112.5</v>
      </c>
      <c r="AZ349" s="30">
        <f ca="1">AZ39+AZ179-AZ190</f>
        <v>1840737.5</v>
      </c>
      <c r="BA349" s="30">
        <f ca="1">BA39+BA179-BA190</f>
        <v>1990362.5</v>
      </c>
      <c r="BB349" s="30">
        <f ca="1">BB39+BB179-BB190</f>
        <v>2139987.5</v>
      </c>
      <c r="BC349" s="30">
        <f ca="1">BC39+BC179-BC190</f>
        <v>2289612.5</v>
      </c>
      <c r="BD349" s="30">
        <f ca="1">BD39+BD179-BD190</f>
        <v>2430487.5</v>
      </c>
      <c r="BE349" s="30">
        <f ca="1">BE39+BE179-BE190</f>
        <v>2545112.5</v>
      </c>
      <c r="BF349" s="30">
        <f ca="1">BF39+BF179-BF190</f>
        <v>2631737.5</v>
      </c>
      <c r="BG349" s="30">
        <f ca="1">BG39+BG179-BG190</f>
        <v>2689268.75</v>
      </c>
      <c r="BH349" s="30">
        <f ca="1">BH39+BH179-BH190</f>
        <v>2721425</v>
      </c>
      <c r="BI349" s="30">
        <f ca="1">BI39+BI179-BI190</f>
        <v>2738618.75</v>
      </c>
      <c r="BJ349" s="30">
        <f ca="1">BJ39+BJ179-BJ190</f>
        <v>2747062.5</v>
      </c>
      <c r="BK349" s="30">
        <f ca="1">BK39+BK179-BK190</f>
        <v>2750956.25</v>
      </c>
      <c r="BL349" s="30">
        <f ca="1">BL39+BL179-BL190</f>
        <v>2752443.75</v>
      </c>
      <c r="BM349" s="30">
        <f ca="1">BM39+BM179-BM190</f>
        <v>2752881.25</v>
      </c>
      <c r="BN349" s="30">
        <f ca="1">BN39+BN179-BN190</f>
        <v>2753056.25</v>
      </c>
      <c r="BO349" s="30">
        <f ca="1">BO39+BO179-BO190</f>
        <v>2753100</v>
      </c>
      <c r="BP349" s="30">
        <f ca="1">BP39+BP179-BP190</f>
        <v>2753099.9999999995</v>
      </c>
      <c r="BQ349" s="30">
        <f ca="1">BQ39+BQ179-BQ190</f>
        <v>2753099.9999999995</v>
      </c>
      <c r="BR349" s="30">
        <f ca="1">BR39+BR179-BR190</f>
        <v>2753099.9999999995</v>
      </c>
      <c r="BS349" s="30">
        <f ca="1">BS39+BS179-BS190</f>
        <v>2753099.9999999995</v>
      </c>
      <c r="BT349" s="30">
        <f ca="1">BT39+BT179-BT190</f>
        <v>2753099.9999999995</v>
      </c>
      <c r="BU349" s="30">
        <f ca="1">BU39+BU179-BU190</f>
        <v>2753099.9999999995</v>
      </c>
      <c r="BV349" s="30">
        <f>BV39+BV179-BV190</f>
        <v>0</v>
      </c>
      <c r="BW349" s="30">
        <f>BW39+BW179-BW190</f>
        <v>0</v>
      </c>
      <c r="BX349" s="30">
        <f>BX39+BX179-BX190</f>
        <v>0</v>
      </c>
      <c r="BY349" s="30">
        <f>BY39+BY179-BY190</f>
        <v>0</v>
      </c>
      <c r="BZ349" s="30">
        <f>BZ39+BZ179-BZ190</f>
        <v>0</v>
      </c>
      <c r="CA349" s="30">
        <f>CA39+CA179-CA190</f>
        <v>0</v>
      </c>
      <c r="CB349" s="30">
        <f>CB39+CB179-CB190</f>
        <v>0</v>
      </c>
      <c r="CC349" s="30">
        <f>CC39+CC179-CC190</f>
        <v>0</v>
      </c>
      <c r="CD349" s="30">
        <f>CD39+CD179-CD190</f>
        <v>0</v>
      </c>
      <c r="CE349" s="30">
        <f>CE39+CE179-CE190</f>
        <v>0</v>
      </c>
      <c r="CF349" s="30">
        <f>CF39+CF179-CF190</f>
        <v>0</v>
      </c>
      <c r="CG349" s="30">
        <f>CG39+CG179-CG190</f>
        <v>0</v>
      </c>
      <c r="CH349" s="30">
        <f>CH39+CH179-CH190</f>
        <v>0</v>
      </c>
      <c r="CI349" s="30">
        <f>CI39+CI179-CI190</f>
        <v>0</v>
      </c>
      <c r="CJ349" s="30">
        <f>CJ39+CJ179-CJ190</f>
        <v>0</v>
      </c>
      <c r="CK349" s="30">
        <f>CK39+CK179-CK190</f>
        <v>0</v>
      </c>
      <c r="CL349" s="30">
        <f>CL39+CL179-CL190</f>
        <v>0</v>
      </c>
      <c r="CM349" s="30">
        <f>CM39+CM179-CM190</f>
        <v>0</v>
      </c>
      <c r="CN349" s="30">
        <f>CN39+CN179-CN190</f>
        <v>0</v>
      </c>
      <c r="CO349" s="30">
        <f>CO39+CO179-CO190</f>
        <v>0</v>
      </c>
      <c r="CP349" s="30">
        <f>CP39+CP179-CP190</f>
        <v>0</v>
      </c>
      <c r="CQ349" s="30">
        <f>CQ39+CQ179-CQ190</f>
        <v>0</v>
      </c>
      <c r="CR349" s="30">
        <f>CR39+CR179-CR190</f>
        <v>0</v>
      </c>
      <c r="CS349" s="30">
        <f>CS39+CS179-CS190</f>
        <v>0</v>
      </c>
      <c r="CT349" s="30">
        <f>CT39+CT179-CT190</f>
        <v>0</v>
      </c>
    </row>
    <row r="350" spans="1:98" s="27" customFormat="1" ht="12" x14ac:dyDescent="0.25">
      <c r="A350" s="26">
        <f>ROW()</f>
        <v>350</v>
      </c>
      <c r="C350" s="142"/>
      <c r="E350" s="24"/>
      <c r="F350" s="66" t="str">
        <f t="shared" ref="F350:F357" si="896">$F$319</f>
        <v>АКТИВЫ</v>
      </c>
      <c r="G350" s="66" t="str">
        <f t="shared" si="893"/>
        <v>Запасы СиМ</v>
      </c>
      <c r="H350" s="66" t="str">
        <f t="shared" ref="H350:H357" si="897">$H$348</f>
        <v>Цех-2</v>
      </c>
      <c r="I350" s="27" t="str">
        <f>BP!$F$22</f>
        <v>Сырье</v>
      </c>
      <c r="P350" s="30"/>
      <c r="R350" s="24"/>
      <c r="S350" s="30"/>
      <c r="V350" s="85"/>
      <c r="W350" s="29"/>
      <c r="Z350" s="30">
        <f ca="1">Z40+Z180-Z191</f>
        <v>0</v>
      </c>
      <c r="AA350" s="30">
        <f ca="1">AA40+AA180-AA191</f>
        <v>0</v>
      </c>
      <c r="AB350" s="30">
        <f ca="1">AB40+AB180-AB191</f>
        <v>0</v>
      </c>
      <c r="AC350" s="30">
        <f ca="1">AC40+AC180-AC191</f>
        <v>0</v>
      </c>
      <c r="AD350" s="30">
        <f ca="1">AD40+AD180-AD191</f>
        <v>0</v>
      </c>
      <c r="AE350" s="30">
        <f ca="1">AE40+AE180-AE191</f>
        <v>0</v>
      </c>
      <c r="AF350" s="30">
        <f ca="1">AF40+AF180-AF191</f>
        <v>0</v>
      </c>
      <c r="AG350" s="30">
        <f ca="1">AG40+AG180-AG191</f>
        <v>400</v>
      </c>
      <c r="AH350" s="30">
        <f ca="1">AH40+AH180-AH191</f>
        <v>1600</v>
      </c>
      <c r="AI350" s="30">
        <f ca="1">AI40+AI180-AI191</f>
        <v>2880</v>
      </c>
      <c r="AJ350" s="30">
        <f ca="1">AJ40+AJ180-AJ191</f>
        <v>4210</v>
      </c>
      <c r="AK350" s="30">
        <f ca="1">AK40+AK180-AK191</f>
        <v>5370</v>
      </c>
      <c r="AL350" s="30">
        <f ca="1">AL40+AL180-AL191</f>
        <v>7054</v>
      </c>
      <c r="AM350" s="30">
        <f ca="1">AM40+AM180-AM191</f>
        <v>11454</v>
      </c>
      <c r="AN350" s="30">
        <f ca="1">AN40+AN180-AN191</f>
        <v>18862</v>
      </c>
      <c r="AO350" s="30">
        <f ca="1">AO40+AO180-AO191</f>
        <v>29496.999999999996</v>
      </c>
      <c r="AP350" s="30">
        <f ca="1">AP40+AP180-AP191</f>
        <v>42970</v>
      </c>
      <c r="AQ350" s="30">
        <f ca="1">AQ40+AQ180-AQ191</f>
        <v>58117</v>
      </c>
      <c r="AR350" s="30">
        <f ca="1">AR40+AR180-AR191</f>
        <v>74258</v>
      </c>
      <c r="AS350" s="30">
        <f ca="1">AS40+AS180-AS191</f>
        <v>90914.999999999985</v>
      </c>
      <c r="AT350" s="30">
        <f ca="1">AT40+AT180-AT191</f>
        <v>107845</v>
      </c>
      <c r="AU350" s="30">
        <f ca="1">AU40+AU180-AU191</f>
        <v>124895</v>
      </c>
      <c r="AV350" s="30">
        <f ca="1">AV40+AV180-AV191</f>
        <v>141975</v>
      </c>
      <c r="AW350" s="30">
        <f ca="1">AW40+AW180-AW191</f>
        <v>159070</v>
      </c>
      <c r="AX350" s="30">
        <f ca="1">AX40+AX180-AX191</f>
        <v>176170</v>
      </c>
      <c r="AY350" s="30">
        <f ca="1">AY40+AY180-AY191</f>
        <v>193270</v>
      </c>
      <c r="AZ350" s="30">
        <f ca="1">AZ40+AZ180-AZ191</f>
        <v>210370</v>
      </c>
      <c r="BA350" s="30">
        <f ca="1">BA40+BA180-BA191</f>
        <v>227470</v>
      </c>
      <c r="BB350" s="30">
        <f ca="1">BB40+BB180-BB191</f>
        <v>244570</v>
      </c>
      <c r="BC350" s="30">
        <f ca="1">BC40+BC180-BC191</f>
        <v>261670</v>
      </c>
      <c r="BD350" s="30">
        <f ca="1">BD40+BD180-BD191</f>
        <v>277770</v>
      </c>
      <c r="BE350" s="30">
        <f ca="1">BE40+BE180-BE191</f>
        <v>290870</v>
      </c>
      <c r="BF350" s="30">
        <f ca="1">BF40+BF180-BF191</f>
        <v>300770</v>
      </c>
      <c r="BG350" s="30">
        <f ca="1">BG40+BG180-BG191</f>
        <v>307345</v>
      </c>
      <c r="BH350" s="30">
        <f ca="1">BH40+BH180-BH191</f>
        <v>311020</v>
      </c>
      <c r="BI350" s="30">
        <f ca="1">BI40+BI180-BI191</f>
        <v>312985</v>
      </c>
      <c r="BJ350" s="30">
        <f ca="1">BJ40+BJ180-BJ191</f>
        <v>313950</v>
      </c>
      <c r="BK350" s="30">
        <f ca="1">BK40+BK180-BK191</f>
        <v>314395</v>
      </c>
      <c r="BL350" s="30">
        <f ca="1">BL40+BL180-BL191</f>
        <v>314565</v>
      </c>
      <c r="BM350" s="30">
        <f ca="1">BM40+BM180-BM191</f>
        <v>314615</v>
      </c>
      <c r="BN350" s="30">
        <f ca="1">BN40+BN180-BN191</f>
        <v>314635</v>
      </c>
      <c r="BO350" s="30">
        <f ca="1">BO40+BO180-BO191</f>
        <v>314640</v>
      </c>
      <c r="BP350" s="30">
        <f ca="1">BP40+BP180-BP191</f>
        <v>314639.99999999994</v>
      </c>
      <c r="BQ350" s="30">
        <f ca="1">BQ40+BQ180-BQ191</f>
        <v>314639.99999999994</v>
      </c>
      <c r="BR350" s="30">
        <f ca="1">BR40+BR180-BR191</f>
        <v>314639.99999999994</v>
      </c>
      <c r="BS350" s="30">
        <f ca="1">BS40+BS180-BS191</f>
        <v>314639.99999999994</v>
      </c>
      <c r="BT350" s="30">
        <f ca="1">BT40+BT180-BT191</f>
        <v>314639.99999999994</v>
      </c>
      <c r="BU350" s="30">
        <f ca="1">BU40+BU180-BU191</f>
        <v>314639.99999999994</v>
      </c>
      <c r="BV350" s="30">
        <f>BV40+BV180-BV191</f>
        <v>0</v>
      </c>
      <c r="BW350" s="30">
        <f>BW40+BW180-BW191</f>
        <v>0</v>
      </c>
      <c r="BX350" s="30">
        <f>BX40+BX180-BX191</f>
        <v>0</v>
      </c>
      <c r="BY350" s="30">
        <f>BY40+BY180-BY191</f>
        <v>0</v>
      </c>
      <c r="BZ350" s="30">
        <f>BZ40+BZ180-BZ191</f>
        <v>0</v>
      </c>
      <c r="CA350" s="30">
        <f>CA40+CA180-CA191</f>
        <v>0</v>
      </c>
      <c r="CB350" s="30">
        <f>CB40+CB180-CB191</f>
        <v>0</v>
      </c>
      <c r="CC350" s="30">
        <f>CC40+CC180-CC191</f>
        <v>0</v>
      </c>
      <c r="CD350" s="30">
        <f>CD40+CD180-CD191</f>
        <v>0</v>
      </c>
      <c r="CE350" s="30">
        <f>CE40+CE180-CE191</f>
        <v>0</v>
      </c>
      <c r="CF350" s="30">
        <f>CF40+CF180-CF191</f>
        <v>0</v>
      </c>
      <c r="CG350" s="30">
        <f>CG40+CG180-CG191</f>
        <v>0</v>
      </c>
      <c r="CH350" s="30">
        <f>CH40+CH180-CH191</f>
        <v>0</v>
      </c>
      <c r="CI350" s="30">
        <f>CI40+CI180-CI191</f>
        <v>0</v>
      </c>
      <c r="CJ350" s="30">
        <f>CJ40+CJ180-CJ191</f>
        <v>0</v>
      </c>
      <c r="CK350" s="30">
        <f>CK40+CK180-CK191</f>
        <v>0</v>
      </c>
      <c r="CL350" s="30">
        <f>CL40+CL180-CL191</f>
        <v>0</v>
      </c>
      <c r="CM350" s="30">
        <f>CM40+CM180-CM191</f>
        <v>0</v>
      </c>
      <c r="CN350" s="30">
        <f>CN40+CN180-CN191</f>
        <v>0</v>
      </c>
      <c r="CO350" s="30">
        <f>CO40+CO180-CO191</f>
        <v>0</v>
      </c>
      <c r="CP350" s="30">
        <f>CP40+CP180-CP191</f>
        <v>0</v>
      </c>
      <c r="CQ350" s="30">
        <f>CQ40+CQ180-CQ191</f>
        <v>0</v>
      </c>
      <c r="CR350" s="30">
        <f>CR40+CR180-CR191</f>
        <v>0</v>
      </c>
      <c r="CS350" s="30">
        <f>CS40+CS180-CS191</f>
        <v>0</v>
      </c>
      <c r="CT350" s="30">
        <f>CT40+CT180-CT191</f>
        <v>0</v>
      </c>
    </row>
    <row r="351" spans="1:98" s="27" customFormat="1" ht="12" x14ac:dyDescent="0.25">
      <c r="A351" s="26">
        <f>ROW()</f>
        <v>351</v>
      </c>
      <c r="C351" s="142"/>
      <c r="E351" s="24"/>
      <c r="F351" s="66" t="str">
        <f t="shared" si="896"/>
        <v>АКТИВЫ</v>
      </c>
      <c r="G351" s="66" t="str">
        <f t="shared" si="893"/>
        <v>Запасы СиМ</v>
      </c>
      <c r="H351" s="66" t="str">
        <f t="shared" si="897"/>
        <v>Цех-2</v>
      </c>
      <c r="I351" s="27" t="str">
        <f>BP!$F$23</f>
        <v>Материал</v>
      </c>
      <c r="P351" s="30"/>
      <c r="R351" s="24"/>
      <c r="S351" s="30"/>
      <c r="V351" s="85"/>
      <c r="W351" s="29"/>
      <c r="Z351" s="30">
        <f ca="1">Z41+Z181-Z192</f>
        <v>0</v>
      </c>
      <c r="AA351" s="30">
        <f ca="1">AA41+AA181-AA192</f>
        <v>0</v>
      </c>
      <c r="AB351" s="30">
        <f ca="1">AB41+AB181-AB192</f>
        <v>0</v>
      </c>
      <c r="AC351" s="30">
        <f ca="1">AC41+AC181-AC192</f>
        <v>0</v>
      </c>
      <c r="AD351" s="30">
        <f ca="1">AD41+AD181-AD192</f>
        <v>0</v>
      </c>
      <c r="AE351" s="30">
        <f ca="1">AE41+AE181-AE192</f>
        <v>0</v>
      </c>
      <c r="AF351" s="30">
        <f ca="1">AF41+AF181-AF192</f>
        <v>0</v>
      </c>
      <c r="AG351" s="30">
        <f ca="1">AG41+AG181-AG192</f>
        <v>466.66666666666669</v>
      </c>
      <c r="AH351" s="30">
        <f ca="1">AH41+AH181-AH192</f>
        <v>1866.6666666666667</v>
      </c>
      <c r="AI351" s="30">
        <f ca="1">AI41+AI181-AI192</f>
        <v>3360</v>
      </c>
      <c r="AJ351" s="30">
        <f ca="1">AJ41+AJ181-AJ192</f>
        <v>4911.6666666666679</v>
      </c>
      <c r="AK351" s="30">
        <f ca="1">AK41+AK181-AK192</f>
        <v>6265.0000000000009</v>
      </c>
      <c r="AL351" s="30">
        <f ca="1">AL41+AL181-AL192</f>
        <v>8229.6666666666715</v>
      </c>
      <c r="AM351" s="30">
        <f ca="1">AM41+AM181-AM192</f>
        <v>13363.000000000002</v>
      </c>
      <c r="AN351" s="30">
        <f ca="1">AN41+AN181-AN192</f>
        <v>22005.666666666672</v>
      </c>
      <c r="AO351" s="30">
        <f ca="1">AO41+AO181-AO192</f>
        <v>34413.166666666672</v>
      </c>
      <c r="AP351" s="30">
        <f ca="1">AP41+AP181-AP192</f>
        <v>50131.666666666679</v>
      </c>
      <c r="AQ351" s="30">
        <f ca="1">AQ41+AQ181-AQ192</f>
        <v>67803.166666666672</v>
      </c>
      <c r="AR351" s="30">
        <f ca="1">AR41+AR181-AR192</f>
        <v>86634.333333333328</v>
      </c>
      <c r="AS351" s="30">
        <f ca="1">AS41+AS181-AS192</f>
        <v>106067.49999999999</v>
      </c>
      <c r="AT351" s="30">
        <f ca="1">AT41+AT181-AT192</f>
        <v>125819.16666666666</v>
      </c>
      <c r="AU351" s="30">
        <f ca="1">AU41+AU181-AU192</f>
        <v>145710.83333333331</v>
      </c>
      <c r="AV351" s="30">
        <f ca="1">AV41+AV181-AV192</f>
        <v>165637.49999999997</v>
      </c>
      <c r="AW351" s="30">
        <f ca="1">AW41+AW181-AW192</f>
        <v>185581.66666666663</v>
      </c>
      <c r="AX351" s="30">
        <f ca="1">AX41+AX181-AX192</f>
        <v>205531.66666666663</v>
      </c>
      <c r="AY351" s="30">
        <f ca="1">AY41+AY181-AY192</f>
        <v>225481.66666666663</v>
      </c>
      <c r="AZ351" s="30">
        <f ca="1">AZ41+AZ181-AZ192</f>
        <v>245431.66666666663</v>
      </c>
      <c r="BA351" s="30">
        <f ca="1">BA41+BA181-BA192</f>
        <v>265381.66666666663</v>
      </c>
      <c r="BB351" s="30">
        <f ca="1">BB41+BB181-BB192</f>
        <v>285331.66666666657</v>
      </c>
      <c r="BC351" s="30">
        <f ca="1">BC41+BC181-BC192</f>
        <v>305281.66666666657</v>
      </c>
      <c r="BD351" s="30">
        <f ca="1">BD41+BD181-BD192</f>
        <v>324064.99999999983</v>
      </c>
      <c r="BE351" s="30">
        <f ca="1">BE41+BE181-BE192</f>
        <v>339348.33333333326</v>
      </c>
      <c r="BF351" s="30">
        <f ca="1">BF41+BF181-BF192</f>
        <v>350898.33333333326</v>
      </c>
      <c r="BG351" s="30">
        <f ca="1">BG41+BG181-BG192</f>
        <v>358569.16666666663</v>
      </c>
      <c r="BH351" s="30">
        <f ca="1">BH41+BH181-BH192</f>
        <v>362856.66666666657</v>
      </c>
      <c r="BI351" s="30">
        <f ca="1">BI41+BI181-BI192</f>
        <v>365149.16666666657</v>
      </c>
      <c r="BJ351" s="30">
        <f ca="1">BJ41+BJ181-BJ192</f>
        <v>366274.99999999983</v>
      </c>
      <c r="BK351" s="30">
        <f ca="1">BK41+BK181-BK192</f>
        <v>366794.16666666651</v>
      </c>
      <c r="BL351" s="30">
        <f ca="1">BL41+BL181-BL192</f>
        <v>366992.49999999983</v>
      </c>
      <c r="BM351" s="30">
        <f ca="1">BM41+BM181-BM192</f>
        <v>367050.83333333326</v>
      </c>
      <c r="BN351" s="30">
        <f ca="1">BN41+BN181-BN192</f>
        <v>367074.16666666663</v>
      </c>
      <c r="BO351" s="30">
        <f ca="1">BO41+BO181-BO192</f>
        <v>367080.00000000006</v>
      </c>
      <c r="BP351" s="30">
        <f ca="1">BP41+BP181-BP192</f>
        <v>367080.00000000006</v>
      </c>
      <c r="BQ351" s="30">
        <f ca="1">BQ41+BQ181-BQ192</f>
        <v>367080.00000000006</v>
      </c>
      <c r="BR351" s="30">
        <f ca="1">BR41+BR181-BR192</f>
        <v>367080.00000000006</v>
      </c>
      <c r="BS351" s="30">
        <f ca="1">BS41+BS181-BS192</f>
        <v>367080.00000000006</v>
      </c>
      <c r="BT351" s="30">
        <f ca="1">BT41+BT181-BT192</f>
        <v>367080.00000000006</v>
      </c>
      <c r="BU351" s="30">
        <f ca="1">BU41+BU181-BU192</f>
        <v>367080.00000000006</v>
      </c>
      <c r="BV351" s="30">
        <f>BV41+BV181-BV192</f>
        <v>0</v>
      </c>
      <c r="BW351" s="30">
        <f>BW41+BW181-BW192</f>
        <v>0</v>
      </c>
      <c r="BX351" s="30">
        <f>BX41+BX181-BX192</f>
        <v>0</v>
      </c>
      <c r="BY351" s="30">
        <f>BY41+BY181-BY192</f>
        <v>0</v>
      </c>
      <c r="BZ351" s="30">
        <f>BZ41+BZ181-BZ192</f>
        <v>0</v>
      </c>
      <c r="CA351" s="30">
        <f>CA41+CA181-CA192</f>
        <v>0</v>
      </c>
      <c r="CB351" s="30">
        <f>CB41+CB181-CB192</f>
        <v>0</v>
      </c>
      <c r="CC351" s="30">
        <f>CC41+CC181-CC192</f>
        <v>0</v>
      </c>
      <c r="CD351" s="30">
        <f>CD41+CD181-CD192</f>
        <v>0</v>
      </c>
      <c r="CE351" s="30">
        <f>CE41+CE181-CE192</f>
        <v>0</v>
      </c>
      <c r="CF351" s="30">
        <f>CF41+CF181-CF192</f>
        <v>0</v>
      </c>
      <c r="CG351" s="30">
        <f>CG41+CG181-CG192</f>
        <v>0</v>
      </c>
      <c r="CH351" s="30">
        <f>CH41+CH181-CH192</f>
        <v>0</v>
      </c>
      <c r="CI351" s="30">
        <f>CI41+CI181-CI192</f>
        <v>0</v>
      </c>
      <c r="CJ351" s="30">
        <f>CJ41+CJ181-CJ192</f>
        <v>0</v>
      </c>
      <c r="CK351" s="30">
        <f>CK41+CK181-CK192</f>
        <v>0</v>
      </c>
      <c r="CL351" s="30">
        <f>CL41+CL181-CL192</f>
        <v>0</v>
      </c>
      <c r="CM351" s="30">
        <f>CM41+CM181-CM192</f>
        <v>0</v>
      </c>
      <c r="CN351" s="30">
        <f>CN41+CN181-CN192</f>
        <v>0</v>
      </c>
      <c r="CO351" s="30">
        <f>CO41+CO181-CO192</f>
        <v>0</v>
      </c>
      <c r="CP351" s="30">
        <f>CP41+CP181-CP192</f>
        <v>0</v>
      </c>
      <c r="CQ351" s="30">
        <f>CQ41+CQ181-CQ192</f>
        <v>0</v>
      </c>
      <c r="CR351" s="30">
        <f>CR41+CR181-CR192</f>
        <v>0</v>
      </c>
      <c r="CS351" s="30">
        <f>CS41+CS181-CS192</f>
        <v>0</v>
      </c>
      <c r="CT351" s="30">
        <f>CT41+CT181-CT192</f>
        <v>0</v>
      </c>
    </row>
    <row r="352" spans="1:98" s="27" customFormat="1" ht="12" x14ac:dyDescent="0.25">
      <c r="A352" s="26">
        <f>ROW()</f>
        <v>352</v>
      </c>
      <c r="C352" s="142"/>
      <c r="E352" s="24"/>
      <c r="F352" s="66" t="str">
        <f t="shared" si="896"/>
        <v>АКТИВЫ</v>
      </c>
      <c r="G352" s="66" t="str">
        <f t="shared" si="893"/>
        <v>Запасы СиМ</v>
      </c>
      <c r="H352" s="66" t="str">
        <f t="shared" si="897"/>
        <v>Цех-2</v>
      </c>
      <c r="I352" s="27" t="str">
        <f>BP!$F$24</f>
        <v>Вн.пр-во</v>
      </c>
      <c r="P352" s="30"/>
      <c r="R352" s="24"/>
      <c r="S352" s="30"/>
      <c r="V352" s="85"/>
      <c r="W352" s="29"/>
      <c r="Z352" s="30">
        <f ca="1">Z42+Z182-Z193</f>
        <v>0</v>
      </c>
      <c r="AA352" s="30">
        <f ca="1">AA42+AA182-AA193</f>
        <v>0</v>
      </c>
      <c r="AB352" s="30">
        <f ca="1">AB42+AB182-AB193</f>
        <v>0</v>
      </c>
      <c r="AC352" s="30">
        <f ca="1">AC42+AC182-AC193</f>
        <v>0</v>
      </c>
      <c r="AD352" s="30">
        <f ca="1">AD42+AD182-AD193</f>
        <v>0</v>
      </c>
      <c r="AE352" s="30">
        <f ca="1">AE42+AE182-AE193</f>
        <v>0</v>
      </c>
      <c r="AF352" s="30">
        <f ca="1">AF42+AF182-AF193</f>
        <v>0</v>
      </c>
      <c r="AG352" s="30">
        <f ca="1">AG42+AG182-AG193</f>
        <v>12000</v>
      </c>
      <c r="AH352" s="30">
        <f ca="1">AH42+AH182-AH193</f>
        <v>48000</v>
      </c>
      <c r="AI352" s="30">
        <f ca="1">AI42+AI182-AI193</f>
        <v>86400</v>
      </c>
      <c r="AJ352" s="30">
        <f ca="1">AJ42+AJ182-AJ193</f>
        <v>126300</v>
      </c>
      <c r="AK352" s="30">
        <f ca="1">AK42+AK182-AK193</f>
        <v>161100</v>
      </c>
      <c r="AL352" s="30">
        <f ca="1">AL42+AL182-AL193</f>
        <v>211620</v>
      </c>
      <c r="AM352" s="30">
        <f ca="1">AM42+AM182-AM193</f>
        <v>343620</v>
      </c>
      <c r="AN352" s="30">
        <f ca="1">AN42+AN182-AN193</f>
        <v>565860</v>
      </c>
      <c r="AO352" s="30">
        <f ca="1">AO42+AO182-AO193</f>
        <v>884910</v>
      </c>
      <c r="AP352" s="30">
        <f ca="1">AP42+AP182-AP193</f>
        <v>1289100</v>
      </c>
      <c r="AQ352" s="30">
        <f ca="1">AQ42+AQ182-AQ193</f>
        <v>1743510</v>
      </c>
      <c r="AR352" s="30">
        <f ca="1">AR42+AR182-AR193</f>
        <v>2227740</v>
      </c>
      <c r="AS352" s="30">
        <f ca="1">AS42+AS182-AS193</f>
        <v>2727450</v>
      </c>
      <c r="AT352" s="30">
        <f ca="1">AT42+AT182-AT193</f>
        <v>3235350</v>
      </c>
      <c r="AU352" s="30">
        <f ca="1">AU42+AU182-AU193</f>
        <v>3746850</v>
      </c>
      <c r="AV352" s="30">
        <f ca="1">AV42+AV182-AV193</f>
        <v>4259250</v>
      </c>
      <c r="AW352" s="30">
        <f ca="1">AW42+AW182-AW193</f>
        <v>4772100</v>
      </c>
      <c r="AX352" s="30">
        <f ca="1">AX42+AX182-AX193</f>
        <v>5285100</v>
      </c>
      <c r="AY352" s="30">
        <f ca="1">AY42+AY182-AY193</f>
        <v>5798100</v>
      </c>
      <c r="AZ352" s="30">
        <f ca="1">AZ42+AZ182-AZ193</f>
        <v>6311100</v>
      </c>
      <c r="BA352" s="30">
        <f ca="1">BA42+BA182-BA193</f>
        <v>6824100</v>
      </c>
      <c r="BB352" s="30">
        <f ca="1">BB42+BB182-BB193</f>
        <v>7337100</v>
      </c>
      <c r="BC352" s="30">
        <f ca="1">BC42+BC182-BC193</f>
        <v>7850100</v>
      </c>
      <c r="BD352" s="30">
        <f ca="1">BD42+BD182-BD193</f>
        <v>8333100</v>
      </c>
      <c r="BE352" s="30">
        <f ca="1">BE42+BE182-BE193</f>
        <v>8726100</v>
      </c>
      <c r="BF352" s="30">
        <f ca="1">BF42+BF182-BF193</f>
        <v>9023100</v>
      </c>
      <c r="BG352" s="30">
        <f ca="1">BG42+BG182-BG193</f>
        <v>9220350</v>
      </c>
      <c r="BH352" s="30">
        <f ca="1">BH42+BH182-BH193</f>
        <v>9330600</v>
      </c>
      <c r="BI352" s="30">
        <f ca="1">BI42+BI182-BI193</f>
        <v>9389550</v>
      </c>
      <c r="BJ352" s="30">
        <f ca="1">BJ42+BJ182-BJ193</f>
        <v>9418500</v>
      </c>
      <c r="BK352" s="30">
        <f ca="1">BK42+BK182-BK193</f>
        <v>9431850</v>
      </c>
      <c r="BL352" s="30">
        <f ca="1">BL42+BL182-BL193</f>
        <v>9436950</v>
      </c>
      <c r="BM352" s="30">
        <f ca="1">BM42+BM182-BM193</f>
        <v>9438450</v>
      </c>
      <c r="BN352" s="30">
        <f ca="1">BN42+BN182-BN193</f>
        <v>9439050</v>
      </c>
      <c r="BO352" s="30">
        <f ca="1">BO42+BO182-BO193</f>
        <v>9439200</v>
      </c>
      <c r="BP352" s="30">
        <f ca="1">BP42+BP182-BP193</f>
        <v>9439199.9999999981</v>
      </c>
      <c r="BQ352" s="30">
        <f ca="1">BQ42+BQ182-BQ193</f>
        <v>9439199.9999999981</v>
      </c>
      <c r="BR352" s="30">
        <f ca="1">BR42+BR182-BR193</f>
        <v>9439199.9999999981</v>
      </c>
      <c r="BS352" s="30">
        <f ca="1">BS42+BS182-BS193</f>
        <v>9439199.9999999981</v>
      </c>
      <c r="BT352" s="30">
        <f ca="1">BT42+BT182-BT193</f>
        <v>9439199.9999999981</v>
      </c>
      <c r="BU352" s="30">
        <f ca="1">BU42+BU182-BU193</f>
        <v>9439199.9999999981</v>
      </c>
      <c r="BV352" s="30">
        <f>BV42+BV182-BV193</f>
        <v>0</v>
      </c>
      <c r="BW352" s="30">
        <f>BW42+BW182-BW193</f>
        <v>0</v>
      </c>
      <c r="BX352" s="30">
        <f>BX42+BX182-BX193</f>
        <v>0</v>
      </c>
      <c r="BY352" s="30">
        <f>BY42+BY182-BY193</f>
        <v>0</v>
      </c>
      <c r="BZ352" s="30">
        <f>BZ42+BZ182-BZ193</f>
        <v>0</v>
      </c>
      <c r="CA352" s="30">
        <f>CA42+CA182-CA193</f>
        <v>0</v>
      </c>
      <c r="CB352" s="30">
        <f>CB42+CB182-CB193</f>
        <v>0</v>
      </c>
      <c r="CC352" s="30">
        <f>CC42+CC182-CC193</f>
        <v>0</v>
      </c>
      <c r="CD352" s="30">
        <f>CD42+CD182-CD193</f>
        <v>0</v>
      </c>
      <c r="CE352" s="30">
        <f>CE42+CE182-CE193</f>
        <v>0</v>
      </c>
      <c r="CF352" s="30">
        <f>CF42+CF182-CF193</f>
        <v>0</v>
      </c>
      <c r="CG352" s="30">
        <f>CG42+CG182-CG193</f>
        <v>0</v>
      </c>
      <c r="CH352" s="30">
        <f>CH42+CH182-CH193</f>
        <v>0</v>
      </c>
      <c r="CI352" s="30">
        <f>CI42+CI182-CI193</f>
        <v>0</v>
      </c>
      <c r="CJ352" s="30">
        <f>CJ42+CJ182-CJ193</f>
        <v>0</v>
      </c>
      <c r="CK352" s="30">
        <f>CK42+CK182-CK193</f>
        <v>0</v>
      </c>
      <c r="CL352" s="30">
        <f>CL42+CL182-CL193</f>
        <v>0</v>
      </c>
      <c r="CM352" s="30">
        <f>CM42+CM182-CM193</f>
        <v>0</v>
      </c>
      <c r="CN352" s="30">
        <f>CN42+CN182-CN193</f>
        <v>0</v>
      </c>
      <c r="CO352" s="30">
        <f>CO42+CO182-CO193</f>
        <v>0</v>
      </c>
      <c r="CP352" s="30">
        <f>CP42+CP182-CP193</f>
        <v>0</v>
      </c>
      <c r="CQ352" s="30">
        <f>CQ42+CQ182-CQ193</f>
        <v>0</v>
      </c>
      <c r="CR352" s="30">
        <f>CR42+CR182-CR193</f>
        <v>0</v>
      </c>
      <c r="CS352" s="30">
        <f>CS42+CS182-CS193</f>
        <v>0</v>
      </c>
      <c r="CT352" s="30">
        <f>CT42+CT182-CT193</f>
        <v>0</v>
      </c>
    </row>
    <row r="353" spans="1:98" s="27" customFormat="1" ht="12" x14ac:dyDescent="0.25">
      <c r="A353" s="26">
        <f>ROW()</f>
        <v>353</v>
      </c>
      <c r="C353" s="142"/>
      <c r="E353" s="24"/>
      <c r="F353" s="66" t="str">
        <f t="shared" si="896"/>
        <v>АКТИВЫ</v>
      </c>
      <c r="G353" s="66" t="str">
        <f t="shared" si="893"/>
        <v>Запасы СиМ</v>
      </c>
      <c r="H353" s="66" t="str">
        <f t="shared" si="897"/>
        <v>Цех-2</v>
      </c>
      <c r="I353" s="27" t="str">
        <f>BP!$F$25</f>
        <v>Упаковка</v>
      </c>
      <c r="P353" s="30"/>
      <c r="R353" s="24"/>
      <c r="S353" s="30"/>
      <c r="V353" s="85"/>
      <c r="W353" s="29"/>
      <c r="Z353" s="30">
        <f ca="1">Z43+Z183-Z194</f>
        <v>0</v>
      </c>
      <c r="AA353" s="30">
        <f ca="1">AA43+AA183-AA194</f>
        <v>0</v>
      </c>
      <c r="AB353" s="30">
        <f ca="1">AB43+AB183-AB194</f>
        <v>0</v>
      </c>
      <c r="AC353" s="30">
        <f ca="1">AC43+AC183-AC194</f>
        <v>0</v>
      </c>
      <c r="AD353" s="30">
        <f ca="1">AD43+AD183-AD194</f>
        <v>0</v>
      </c>
      <c r="AE353" s="30">
        <f ca="1">AE43+AE183-AE194</f>
        <v>0</v>
      </c>
      <c r="AF353" s="30">
        <f ca="1">AF43+AF183-AF194</f>
        <v>0</v>
      </c>
      <c r="AG353" s="30">
        <f ca="1">AG43+AG183-AG194</f>
        <v>1333.3333333333335</v>
      </c>
      <c r="AH353" s="30">
        <f ca="1">AH43+AH183-AH194</f>
        <v>5333.3333333333339</v>
      </c>
      <c r="AI353" s="30">
        <f ca="1">AI43+AI183-AI194</f>
        <v>9600</v>
      </c>
      <c r="AJ353" s="30">
        <f ca="1">AJ43+AJ183-AJ194</f>
        <v>14033.333333333336</v>
      </c>
      <c r="AK353" s="30">
        <f ca="1">AK43+AK183-AK194</f>
        <v>17900</v>
      </c>
      <c r="AL353" s="30">
        <f ca="1">AL43+AL183-AL194</f>
        <v>23513.333333333336</v>
      </c>
      <c r="AM353" s="30">
        <f ca="1">AM43+AM183-AM194</f>
        <v>38180</v>
      </c>
      <c r="AN353" s="30">
        <f ca="1">AN43+AN183-AN194</f>
        <v>62873.333333333343</v>
      </c>
      <c r="AO353" s="30">
        <f ca="1">AO43+AO183-AO194</f>
        <v>98323.333333333343</v>
      </c>
      <c r="AP353" s="30">
        <f ca="1">AP43+AP183-AP194</f>
        <v>143233.33333333334</v>
      </c>
      <c r="AQ353" s="30">
        <f ca="1">AQ43+AQ183-AQ194</f>
        <v>193723.33333333334</v>
      </c>
      <c r="AR353" s="30">
        <f ca="1">AR43+AR183-AR194</f>
        <v>247526.66666666666</v>
      </c>
      <c r="AS353" s="30">
        <f ca="1">AS43+AS183-AS194</f>
        <v>303049.99999999994</v>
      </c>
      <c r="AT353" s="30">
        <f ca="1">AT43+AT183-AT194</f>
        <v>359483.33333333326</v>
      </c>
      <c r="AU353" s="30">
        <f ca="1">AU43+AU183-AU194</f>
        <v>416316.66666666663</v>
      </c>
      <c r="AV353" s="30">
        <f ca="1">AV43+AV183-AV194</f>
        <v>473249.99999999994</v>
      </c>
      <c r="AW353" s="30">
        <f ca="1">AW43+AW183-AW194</f>
        <v>530233.33333333326</v>
      </c>
      <c r="AX353" s="30">
        <f ca="1">AX43+AX183-AX194</f>
        <v>587233.33333333314</v>
      </c>
      <c r="AY353" s="30">
        <f ca="1">AY43+AY183-AY194</f>
        <v>644233.33333333314</v>
      </c>
      <c r="AZ353" s="30">
        <f ca="1">AZ43+AZ183-AZ194</f>
        <v>701233.33333333314</v>
      </c>
      <c r="BA353" s="30">
        <f ca="1">BA43+BA183-BA194</f>
        <v>758233.33333333314</v>
      </c>
      <c r="BB353" s="30">
        <f ca="1">BB43+BB183-BB194</f>
        <v>815233.33333333314</v>
      </c>
      <c r="BC353" s="30">
        <f ca="1">BC43+BC183-BC194</f>
        <v>872233.33333333314</v>
      </c>
      <c r="BD353" s="30">
        <f ca="1">BD43+BD183-BD194</f>
        <v>925899.99999999965</v>
      </c>
      <c r="BE353" s="30">
        <f ca="1">BE43+BE183-BE194</f>
        <v>969566.66666666651</v>
      </c>
      <c r="BF353" s="30">
        <f ca="1">BF43+BF183-BF194</f>
        <v>1002566.6666666665</v>
      </c>
      <c r="BG353" s="30">
        <f ca="1">BG43+BG183-BG194</f>
        <v>1024483.3333333333</v>
      </c>
      <c r="BH353" s="30">
        <f ca="1">BH43+BH183-BH194</f>
        <v>1036733.3333333331</v>
      </c>
      <c r="BI353" s="30">
        <f ca="1">BI43+BI183-BI194</f>
        <v>1043283.3333333331</v>
      </c>
      <c r="BJ353" s="30">
        <f ca="1">BJ43+BJ183-BJ194</f>
        <v>1046499.9999999997</v>
      </c>
      <c r="BK353" s="30">
        <f ca="1">BK43+BK183-BK194</f>
        <v>1047983.333333333</v>
      </c>
      <c r="BL353" s="30">
        <f ca="1">BL43+BL183-BL194</f>
        <v>1048549.9999999997</v>
      </c>
      <c r="BM353" s="30">
        <f ca="1">BM43+BM183-BM194</f>
        <v>1048716.6666666665</v>
      </c>
      <c r="BN353" s="30">
        <f ca="1">BN43+BN183-BN194</f>
        <v>1048783.3333333333</v>
      </c>
      <c r="BO353" s="30">
        <f ca="1">BO43+BO183-BO194</f>
        <v>1048800</v>
      </c>
      <c r="BP353" s="30">
        <f ca="1">BP43+BP183-BP194</f>
        <v>1048799.9999999998</v>
      </c>
      <c r="BQ353" s="30">
        <f ca="1">BQ43+BQ183-BQ194</f>
        <v>1048799.9999999998</v>
      </c>
      <c r="BR353" s="30">
        <f ca="1">BR43+BR183-BR194</f>
        <v>1048799.9999999998</v>
      </c>
      <c r="BS353" s="30">
        <f ca="1">BS43+BS183-BS194</f>
        <v>1048799.9999999998</v>
      </c>
      <c r="BT353" s="30">
        <f ca="1">BT43+BT183-BT194</f>
        <v>1048799.9999999998</v>
      </c>
      <c r="BU353" s="30">
        <f ca="1">BU43+BU183-BU194</f>
        <v>1048799.9999999998</v>
      </c>
      <c r="BV353" s="30">
        <f>BV43+BV183-BV194</f>
        <v>0</v>
      </c>
      <c r="BW353" s="30">
        <f>BW43+BW183-BW194</f>
        <v>0</v>
      </c>
      <c r="BX353" s="30">
        <f>BX43+BX183-BX194</f>
        <v>0</v>
      </c>
      <c r="BY353" s="30">
        <f>BY43+BY183-BY194</f>
        <v>0</v>
      </c>
      <c r="BZ353" s="30">
        <f>BZ43+BZ183-BZ194</f>
        <v>0</v>
      </c>
      <c r="CA353" s="30">
        <f>CA43+CA183-CA194</f>
        <v>0</v>
      </c>
      <c r="CB353" s="30">
        <f>CB43+CB183-CB194</f>
        <v>0</v>
      </c>
      <c r="CC353" s="30">
        <f>CC43+CC183-CC194</f>
        <v>0</v>
      </c>
      <c r="CD353" s="30">
        <f>CD43+CD183-CD194</f>
        <v>0</v>
      </c>
      <c r="CE353" s="30">
        <f>CE43+CE183-CE194</f>
        <v>0</v>
      </c>
      <c r="CF353" s="30">
        <f>CF43+CF183-CF194</f>
        <v>0</v>
      </c>
      <c r="CG353" s="30">
        <f>CG43+CG183-CG194</f>
        <v>0</v>
      </c>
      <c r="CH353" s="30">
        <f>CH43+CH183-CH194</f>
        <v>0</v>
      </c>
      <c r="CI353" s="30">
        <f>CI43+CI183-CI194</f>
        <v>0</v>
      </c>
      <c r="CJ353" s="30">
        <f>CJ43+CJ183-CJ194</f>
        <v>0</v>
      </c>
      <c r="CK353" s="30">
        <f>CK43+CK183-CK194</f>
        <v>0</v>
      </c>
      <c r="CL353" s="30">
        <f>CL43+CL183-CL194</f>
        <v>0</v>
      </c>
      <c r="CM353" s="30">
        <f>CM43+CM183-CM194</f>
        <v>0</v>
      </c>
      <c r="CN353" s="30">
        <f>CN43+CN183-CN194</f>
        <v>0</v>
      </c>
      <c r="CO353" s="30">
        <f>CO43+CO183-CO194</f>
        <v>0</v>
      </c>
      <c r="CP353" s="30">
        <f>CP43+CP183-CP194</f>
        <v>0</v>
      </c>
      <c r="CQ353" s="30">
        <f>CQ43+CQ183-CQ194</f>
        <v>0</v>
      </c>
      <c r="CR353" s="30">
        <f>CR43+CR183-CR194</f>
        <v>0</v>
      </c>
      <c r="CS353" s="30">
        <f>CS43+CS183-CS194</f>
        <v>0</v>
      </c>
      <c r="CT353" s="30">
        <f>CT43+CT183-CT194</f>
        <v>0</v>
      </c>
    </row>
    <row r="354" spans="1:98" s="27" customFormat="1" ht="12" x14ac:dyDescent="0.25">
      <c r="A354" s="26">
        <f>ROW()</f>
        <v>354</v>
      </c>
      <c r="C354" s="142"/>
      <c r="E354" s="24"/>
      <c r="F354" s="66" t="str">
        <f t="shared" si="896"/>
        <v>АКТИВЫ</v>
      </c>
      <c r="G354" s="66" t="str">
        <f t="shared" si="893"/>
        <v>Запасы СиМ</v>
      </c>
      <c r="H354" s="66" t="str">
        <f t="shared" si="897"/>
        <v>Цех-2</v>
      </c>
      <c r="I354" s="27" t="str">
        <f>BP!$F$26</f>
        <v>ФОТ првПерс</v>
      </c>
      <c r="P354" s="30"/>
      <c r="R354" s="24"/>
      <c r="S354" s="30"/>
      <c r="V354" s="85"/>
      <c r="W354" s="29"/>
      <c r="Z354" s="30">
        <f ca="1">Z44+Z184-Z195</f>
        <v>0</v>
      </c>
      <c r="AA354" s="30">
        <f ca="1">AA44+AA184-AA195</f>
        <v>0</v>
      </c>
      <c r="AB354" s="30">
        <f ca="1">AB44+AB184-AB195</f>
        <v>0</v>
      </c>
      <c r="AC354" s="30">
        <f ca="1">AC44+AC184-AC195</f>
        <v>0</v>
      </c>
      <c r="AD354" s="30">
        <f ca="1">AD44+AD184-AD195</f>
        <v>0</v>
      </c>
      <c r="AE354" s="30">
        <f ca="1">AE44+AE184-AE195</f>
        <v>0</v>
      </c>
      <c r="AF354" s="30">
        <f ca="1">AF44+AF184-AF195</f>
        <v>0</v>
      </c>
      <c r="AG354" s="30">
        <f ca="1">AG44+AG184-AG195</f>
        <v>1000</v>
      </c>
      <c r="AH354" s="30">
        <f ca="1">AH44+AH184-AH195</f>
        <v>4000</v>
      </c>
      <c r="AI354" s="30">
        <f ca="1">AI44+AI184-AI195</f>
        <v>7200</v>
      </c>
      <c r="AJ354" s="30">
        <f ca="1">AJ44+AJ184-AJ195</f>
        <v>10525</v>
      </c>
      <c r="AK354" s="30">
        <f ca="1">AK44+AK184-AK195</f>
        <v>13425</v>
      </c>
      <c r="AL354" s="30">
        <f ca="1">AL44+AL184-AL195</f>
        <v>17635.000000000004</v>
      </c>
      <c r="AM354" s="30">
        <f ca="1">AM44+AM184-AM195</f>
        <v>28635.000000000004</v>
      </c>
      <c r="AN354" s="30">
        <f ca="1">AN44+AN184-AN195</f>
        <v>47155</v>
      </c>
      <c r="AO354" s="30">
        <f ca="1">AO44+AO184-AO195</f>
        <v>73742.5</v>
      </c>
      <c r="AP354" s="30">
        <f ca="1">AP44+AP184-AP195</f>
        <v>107425</v>
      </c>
      <c r="AQ354" s="30">
        <f ca="1">AQ44+AQ184-AQ195</f>
        <v>145292.5</v>
      </c>
      <c r="AR354" s="30">
        <f ca="1">AR44+AR184-AR195</f>
        <v>185645</v>
      </c>
      <c r="AS354" s="30">
        <f ca="1">AS44+AS184-AS195</f>
        <v>227287.5</v>
      </c>
      <c r="AT354" s="30">
        <f ca="1">AT44+AT184-AT195</f>
        <v>269612.5</v>
      </c>
      <c r="AU354" s="30">
        <f ca="1">AU44+AU184-AU195</f>
        <v>312237.5</v>
      </c>
      <c r="AV354" s="30">
        <f ca="1">AV44+AV184-AV195</f>
        <v>354937.5</v>
      </c>
      <c r="AW354" s="30">
        <f ca="1">AW44+AW184-AW195</f>
        <v>397675</v>
      </c>
      <c r="AX354" s="30">
        <f ca="1">AX44+AX184-AX195</f>
        <v>440425</v>
      </c>
      <c r="AY354" s="30">
        <f ca="1">AY44+AY184-AY195</f>
        <v>483175</v>
      </c>
      <c r="AZ354" s="30">
        <f ca="1">AZ44+AZ184-AZ195</f>
        <v>525925</v>
      </c>
      <c r="BA354" s="30">
        <f ca="1">BA44+BA184-BA195</f>
        <v>568675</v>
      </c>
      <c r="BB354" s="30">
        <f ca="1">BB44+BB184-BB195</f>
        <v>611425</v>
      </c>
      <c r="BC354" s="30">
        <f ca="1">BC44+BC184-BC195</f>
        <v>654175</v>
      </c>
      <c r="BD354" s="30">
        <f ca="1">BD44+BD184-BD195</f>
        <v>694425</v>
      </c>
      <c r="BE354" s="30">
        <f ca="1">BE44+BE184-BE195</f>
        <v>727175</v>
      </c>
      <c r="BF354" s="30">
        <f ca="1">BF44+BF184-BF195</f>
        <v>751925</v>
      </c>
      <c r="BG354" s="30">
        <f ca="1">BG44+BG184-BG195</f>
        <v>768362.5</v>
      </c>
      <c r="BH354" s="30">
        <f ca="1">BH44+BH184-BH195</f>
        <v>777550</v>
      </c>
      <c r="BI354" s="30">
        <f ca="1">BI44+BI184-BI195</f>
        <v>782462.5</v>
      </c>
      <c r="BJ354" s="30">
        <f ca="1">BJ44+BJ184-BJ195</f>
        <v>784875</v>
      </c>
      <c r="BK354" s="30">
        <f ca="1">BK44+BK184-BK195</f>
        <v>785987.5</v>
      </c>
      <c r="BL354" s="30">
        <f ca="1">BL44+BL184-BL195</f>
        <v>786412.5</v>
      </c>
      <c r="BM354" s="30">
        <f ca="1">BM44+BM184-BM195</f>
        <v>786537.5</v>
      </c>
      <c r="BN354" s="30">
        <f ca="1">BN44+BN184-BN195</f>
        <v>786587.5</v>
      </c>
      <c r="BO354" s="30">
        <f ca="1">BO44+BO184-BO195</f>
        <v>786600</v>
      </c>
      <c r="BP354" s="30">
        <f ca="1">BP44+BP184-BP195</f>
        <v>786599.99999999988</v>
      </c>
      <c r="BQ354" s="30">
        <f ca="1">BQ44+BQ184-BQ195</f>
        <v>786599.99999999988</v>
      </c>
      <c r="BR354" s="30">
        <f ca="1">BR44+BR184-BR195</f>
        <v>786599.99999999988</v>
      </c>
      <c r="BS354" s="30">
        <f ca="1">BS44+BS184-BS195</f>
        <v>786599.99999999988</v>
      </c>
      <c r="BT354" s="30">
        <f ca="1">BT44+BT184-BT195</f>
        <v>786599.99999999988</v>
      </c>
      <c r="BU354" s="30">
        <f ca="1">BU44+BU184-BU195</f>
        <v>786599.99999999988</v>
      </c>
      <c r="BV354" s="30">
        <f>BV44+BV184-BV195</f>
        <v>0</v>
      </c>
      <c r="BW354" s="30">
        <f>BW44+BW184-BW195</f>
        <v>0</v>
      </c>
      <c r="BX354" s="30">
        <f>BX44+BX184-BX195</f>
        <v>0</v>
      </c>
      <c r="BY354" s="30">
        <f>BY44+BY184-BY195</f>
        <v>0</v>
      </c>
      <c r="BZ354" s="30">
        <f>BZ44+BZ184-BZ195</f>
        <v>0</v>
      </c>
      <c r="CA354" s="30">
        <f>CA44+CA184-CA195</f>
        <v>0</v>
      </c>
      <c r="CB354" s="30">
        <f>CB44+CB184-CB195</f>
        <v>0</v>
      </c>
      <c r="CC354" s="30">
        <f>CC44+CC184-CC195</f>
        <v>0</v>
      </c>
      <c r="CD354" s="30">
        <f>CD44+CD184-CD195</f>
        <v>0</v>
      </c>
      <c r="CE354" s="30">
        <f>CE44+CE184-CE195</f>
        <v>0</v>
      </c>
      <c r="CF354" s="30">
        <f>CF44+CF184-CF195</f>
        <v>0</v>
      </c>
      <c r="CG354" s="30">
        <f>CG44+CG184-CG195</f>
        <v>0</v>
      </c>
      <c r="CH354" s="30">
        <f>CH44+CH184-CH195</f>
        <v>0</v>
      </c>
      <c r="CI354" s="30">
        <f>CI44+CI184-CI195</f>
        <v>0</v>
      </c>
      <c r="CJ354" s="30">
        <f>CJ44+CJ184-CJ195</f>
        <v>0</v>
      </c>
      <c r="CK354" s="30">
        <f>CK44+CK184-CK195</f>
        <v>0</v>
      </c>
      <c r="CL354" s="30">
        <f>CL44+CL184-CL195</f>
        <v>0</v>
      </c>
      <c r="CM354" s="30">
        <f>CM44+CM184-CM195</f>
        <v>0</v>
      </c>
      <c r="CN354" s="30">
        <f>CN44+CN184-CN195</f>
        <v>0</v>
      </c>
      <c r="CO354" s="30">
        <f>CO44+CO184-CO195</f>
        <v>0</v>
      </c>
      <c r="CP354" s="30">
        <f>CP44+CP184-CP195</f>
        <v>0</v>
      </c>
      <c r="CQ354" s="30">
        <f>CQ44+CQ184-CQ195</f>
        <v>0</v>
      </c>
      <c r="CR354" s="30">
        <f>CR44+CR184-CR195</f>
        <v>0</v>
      </c>
      <c r="CS354" s="30">
        <f>CS44+CS184-CS195</f>
        <v>0</v>
      </c>
      <c r="CT354" s="30">
        <f>CT44+CT184-CT195</f>
        <v>0</v>
      </c>
    </row>
    <row r="355" spans="1:98" s="27" customFormat="1" ht="12" x14ac:dyDescent="0.25">
      <c r="A355" s="26">
        <f>ROW()</f>
        <v>355</v>
      </c>
      <c r="C355" s="142"/>
      <c r="E355" s="24"/>
      <c r="F355" s="66" t="str">
        <f t="shared" si="896"/>
        <v>АКТИВЫ</v>
      </c>
      <c r="G355" s="66" t="str">
        <f t="shared" si="893"/>
        <v>Запасы СиМ</v>
      </c>
      <c r="H355" s="66" t="str">
        <f t="shared" si="897"/>
        <v>Цех-2</v>
      </c>
      <c r="I355" s="27" t="str">
        <f>BP!$F$27</f>
        <v>ФОТ упак</v>
      </c>
      <c r="P355" s="30"/>
      <c r="R355" s="24"/>
      <c r="S355" s="30"/>
      <c r="V355" s="85"/>
      <c r="W355" s="29"/>
      <c r="Z355" s="30">
        <f ca="1">Z45+Z185-Z196</f>
        <v>0</v>
      </c>
      <c r="AA355" s="30">
        <f ca="1">AA45+AA185-AA196</f>
        <v>0</v>
      </c>
      <c r="AB355" s="30">
        <f ca="1">AB45+AB185-AB196</f>
        <v>0</v>
      </c>
      <c r="AC355" s="30">
        <f ca="1">AC45+AC185-AC196</f>
        <v>0</v>
      </c>
      <c r="AD355" s="30">
        <f ca="1">AD45+AD185-AD196</f>
        <v>0</v>
      </c>
      <c r="AE355" s="30">
        <f ca="1">AE45+AE185-AE196</f>
        <v>0</v>
      </c>
      <c r="AF355" s="30">
        <f ca="1">AF45+AF185-AF196</f>
        <v>0</v>
      </c>
      <c r="AG355" s="30">
        <f ca="1">AG45+AG185-AG196</f>
        <v>500</v>
      </c>
      <c r="AH355" s="30">
        <f ca="1">AH45+AH185-AH196</f>
        <v>2000</v>
      </c>
      <c r="AI355" s="30">
        <f ca="1">AI45+AI185-AI196</f>
        <v>3600</v>
      </c>
      <c r="AJ355" s="30">
        <f ca="1">AJ45+AJ185-AJ196</f>
        <v>5262.5</v>
      </c>
      <c r="AK355" s="30">
        <f ca="1">AK45+AK185-AK196</f>
        <v>6712.5</v>
      </c>
      <c r="AL355" s="30">
        <f ca="1">AL45+AL185-AL196</f>
        <v>8817.5000000000018</v>
      </c>
      <c r="AM355" s="30">
        <f ca="1">AM45+AM185-AM196</f>
        <v>14317.500000000002</v>
      </c>
      <c r="AN355" s="30">
        <f ca="1">AN45+AN185-AN196</f>
        <v>23577.5</v>
      </c>
      <c r="AO355" s="30">
        <f ca="1">AO45+AO185-AO196</f>
        <v>36871.25</v>
      </c>
      <c r="AP355" s="30">
        <f ca="1">AP45+AP185-AP196</f>
        <v>53712.5</v>
      </c>
      <c r="AQ355" s="30">
        <f ca="1">AQ45+AQ185-AQ196</f>
        <v>72646.25</v>
      </c>
      <c r="AR355" s="30">
        <f ca="1">AR45+AR185-AR196</f>
        <v>92822.5</v>
      </c>
      <c r="AS355" s="30">
        <f ca="1">AS45+AS185-AS196</f>
        <v>113643.75</v>
      </c>
      <c r="AT355" s="30">
        <f ca="1">AT45+AT185-AT196</f>
        <v>134806.25</v>
      </c>
      <c r="AU355" s="30">
        <f ca="1">AU45+AU185-AU196</f>
        <v>156118.75</v>
      </c>
      <c r="AV355" s="30">
        <f ca="1">AV45+AV185-AV196</f>
        <v>177468.75</v>
      </c>
      <c r="AW355" s="30">
        <f ca="1">AW45+AW185-AW196</f>
        <v>198837.5</v>
      </c>
      <c r="AX355" s="30">
        <f ca="1">AX45+AX185-AX196</f>
        <v>220212.5</v>
      </c>
      <c r="AY355" s="30">
        <f ca="1">AY45+AY185-AY196</f>
        <v>241587.5</v>
      </c>
      <c r="AZ355" s="30">
        <f ca="1">AZ45+AZ185-AZ196</f>
        <v>262962.5</v>
      </c>
      <c r="BA355" s="30">
        <f ca="1">BA45+BA185-BA196</f>
        <v>284337.5</v>
      </c>
      <c r="BB355" s="30">
        <f ca="1">BB45+BB185-BB196</f>
        <v>305712.5</v>
      </c>
      <c r="BC355" s="30">
        <f ca="1">BC45+BC185-BC196</f>
        <v>327087.5</v>
      </c>
      <c r="BD355" s="30">
        <f ca="1">BD45+BD185-BD196</f>
        <v>347212.5</v>
      </c>
      <c r="BE355" s="30">
        <f ca="1">BE45+BE185-BE196</f>
        <v>363587.5</v>
      </c>
      <c r="BF355" s="30">
        <f ca="1">BF45+BF185-BF196</f>
        <v>375962.5</v>
      </c>
      <c r="BG355" s="30">
        <f ca="1">BG45+BG185-BG196</f>
        <v>384181.25</v>
      </c>
      <c r="BH355" s="30">
        <f ca="1">BH45+BH185-BH196</f>
        <v>388775</v>
      </c>
      <c r="BI355" s="30">
        <f ca="1">BI45+BI185-BI196</f>
        <v>391231.25</v>
      </c>
      <c r="BJ355" s="30">
        <f ca="1">BJ45+BJ185-BJ196</f>
        <v>392437.5</v>
      </c>
      <c r="BK355" s="30">
        <f ca="1">BK45+BK185-BK196</f>
        <v>392993.75</v>
      </c>
      <c r="BL355" s="30">
        <f ca="1">BL45+BL185-BL196</f>
        <v>393206.25</v>
      </c>
      <c r="BM355" s="30">
        <f ca="1">BM45+BM185-BM196</f>
        <v>393268.75</v>
      </c>
      <c r="BN355" s="30">
        <f ca="1">BN45+BN185-BN196</f>
        <v>393293.75</v>
      </c>
      <c r="BO355" s="30">
        <f ca="1">BO45+BO185-BO196</f>
        <v>393300</v>
      </c>
      <c r="BP355" s="30">
        <f ca="1">BP45+BP185-BP196</f>
        <v>393299.99999999994</v>
      </c>
      <c r="BQ355" s="30">
        <f ca="1">BQ45+BQ185-BQ196</f>
        <v>393299.99999999994</v>
      </c>
      <c r="BR355" s="30">
        <f ca="1">BR45+BR185-BR196</f>
        <v>393299.99999999994</v>
      </c>
      <c r="BS355" s="30">
        <f ca="1">BS45+BS185-BS196</f>
        <v>393299.99999999994</v>
      </c>
      <c r="BT355" s="30">
        <f ca="1">BT45+BT185-BT196</f>
        <v>393299.99999999994</v>
      </c>
      <c r="BU355" s="30">
        <f ca="1">BU45+BU185-BU196</f>
        <v>393299.99999999994</v>
      </c>
      <c r="BV355" s="30">
        <f>BV45+BV185-BV196</f>
        <v>0</v>
      </c>
      <c r="BW355" s="30">
        <f>BW45+BW185-BW196</f>
        <v>0</v>
      </c>
      <c r="BX355" s="30">
        <f>BX45+BX185-BX196</f>
        <v>0</v>
      </c>
      <c r="BY355" s="30">
        <f>BY45+BY185-BY196</f>
        <v>0</v>
      </c>
      <c r="BZ355" s="30">
        <f>BZ45+BZ185-BZ196</f>
        <v>0</v>
      </c>
      <c r="CA355" s="30">
        <f>CA45+CA185-CA196</f>
        <v>0</v>
      </c>
      <c r="CB355" s="30">
        <f>CB45+CB185-CB196</f>
        <v>0</v>
      </c>
      <c r="CC355" s="30">
        <f>CC45+CC185-CC196</f>
        <v>0</v>
      </c>
      <c r="CD355" s="30">
        <f>CD45+CD185-CD196</f>
        <v>0</v>
      </c>
      <c r="CE355" s="30">
        <f>CE45+CE185-CE196</f>
        <v>0</v>
      </c>
      <c r="CF355" s="30">
        <f>CF45+CF185-CF196</f>
        <v>0</v>
      </c>
      <c r="CG355" s="30">
        <f>CG45+CG185-CG196</f>
        <v>0</v>
      </c>
      <c r="CH355" s="30">
        <f>CH45+CH185-CH196</f>
        <v>0</v>
      </c>
      <c r="CI355" s="30">
        <f>CI45+CI185-CI196</f>
        <v>0</v>
      </c>
      <c r="CJ355" s="30">
        <f>CJ45+CJ185-CJ196</f>
        <v>0</v>
      </c>
      <c r="CK355" s="30">
        <f>CK45+CK185-CK196</f>
        <v>0</v>
      </c>
      <c r="CL355" s="30">
        <f>CL45+CL185-CL196</f>
        <v>0</v>
      </c>
      <c r="CM355" s="30">
        <f>CM45+CM185-CM196</f>
        <v>0</v>
      </c>
      <c r="CN355" s="30">
        <f>CN45+CN185-CN196</f>
        <v>0</v>
      </c>
      <c r="CO355" s="30">
        <f>CO45+CO185-CO196</f>
        <v>0</v>
      </c>
      <c r="CP355" s="30">
        <f>CP45+CP185-CP196</f>
        <v>0</v>
      </c>
      <c r="CQ355" s="30">
        <f>CQ45+CQ185-CQ196</f>
        <v>0</v>
      </c>
      <c r="CR355" s="30">
        <f>CR45+CR185-CR196</f>
        <v>0</v>
      </c>
      <c r="CS355" s="30">
        <f>CS45+CS185-CS196</f>
        <v>0</v>
      </c>
      <c r="CT355" s="30">
        <f>CT45+CT185-CT196</f>
        <v>0</v>
      </c>
    </row>
    <row r="356" spans="1:98" s="27" customFormat="1" ht="12" x14ac:dyDescent="0.25">
      <c r="A356" s="26">
        <f>ROW()</f>
        <v>356</v>
      </c>
      <c r="C356" s="142"/>
      <c r="E356" s="24"/>
      <c r="F356" s="66" t="str">
        <f t="shared" si="896"/>
        <v>АКТИВЫ</v>
      </c>
      <c r="G356" s="66" t="str">
        <f t="shared" si="893"/>
        <v>Запасы СиМ</v>
      </c>
      <c r="H356" s="66" t="str">
        <f t="shared" si="897"/>
        <v>Цех-2</v>
      </c>
      <c r="I356" s="27" t="str">
        <f>BP!$F$28</f>
        <v>Соцсборы</v>
      </c>
      <c r="P356" s="30"/>
      <c r="R356" s="24"/>
      <c r="S356" s="30"/>
      <c r="V356" s="85"/>
      <c r="W356" s="29"/>
      <c r="Z356" s="30">
        <f ca="1">Z46+Z186-Z197</f>
        <v>0</v>
      </c>
      <c r="AA356" s="30">
        <f ca="1">AA46+AA186-AA197</f>
        <v>0</v>
      </c>
      <c r="AB356" s="30">
        <f ca="1">AB46+AB186-AB197</f>
        <v>0</v>
      </c>
      <c r="AC356" s="30">
        <f ca="1">AC46+AC186-AC197</f>
        <v>0</v>
      </c>
      <c r="AD356" s="30">
        <f ca="1">AD46+AD186-AD197</f>
        <v>0</v>
      </c>
      <c r="AE356" s="30">
        <f ca="1">AE46+AE186-AE197</f>
        <v>0</v>
      </c>
      <c r="AF356" s="30">
        <f ca="1">AF46+AF186-AF197</f>
        <v>0</v>
      </c>
      <c r="AG356" s="30">
        <f ca="1">AG46+AG186-AG197</f>
        <v>450</v>
      </c>
      <c r="AH356" s="30">
        <f ca="1">AH46+AH186-AH197</f>
        <v>1800</v>
      </c>
      <c r="AI356" s="30">
        <f ca="1">AI46+AI186-AI197</f>
        <v>3240</v>
      </c>
      <c r="AJ356" s="30">
        <f ca="1">AJ46+AJ186-AJ197</f>
        <v>4736.25</v>
      </c>
      <c r="AK356" s="30">
        <f ca="1">AK46+AK186-AK197</f>
        <v>6041.25</v>
      </c>
      <c r="AL356" s="30">
        <f ca="1">AL46+AL186-AL197</f>
        <v>7935.75</v>
      </c>
      <c r="AM356" s="30">
        <f ca="1">AM46+AM186-AM197</f>
        <v>12885.75</v>
      </c>
      <c r="AN356" s="30">
        <f ca="1">AN46+AN186-AN197</f>
        <v>21219.75</v>
      </c>
      <c r="AO356" s="30">
        <f ca="1">AO46+AO186-AO197</f>
        <v>33184.125</v>
      </c>
      <c r="AP356" s="30">
        <f ca="1">AP46+AP186-AP197</f>
        <v>48341.25</v>
      </c>
      <c r="AQ356" s="30">
        <f ca="1">AQ46+AQ186-AQ197</f>
        <v>65381.625</v>
      </c>
      <c r="AR356" s="30">
        <f ca="1">AR46+AR186-AR197</f>
        <v>83540.25</v>
      </c>
      <c r="AS356" s="30">
        <f ca="1">AS46+AS186-AS197</f>
        <v>102279.375</v>
      </c>
      <c r="AT356" s="30">
        <f ca="1">AT46+AT186-AT197</f>
        <v>121325.625</v>
      </c>
      <c r="AU356" s="30">
        <f ca="1">AU46+AU186-AU197</f>
        <v>140506.875</v>
      </c>
      <c r="AV356" s="30">
        <f ca="1">AV46+AV186-AV197</f>
        <v>159721.875</v>
      </c>
      <c r="AW356" s="30">
        <f ca="1">AW46+AW186-AW197</f>
        <v>178953.75</v>
      </c>
      <c r="AX356" s="30">
        <f ca="1">AX46+AX186-AX197</f>
        <v>198191.25</v>
      </c>
      <c r="AY356" s="30">
        <f ca="1">AY46+AY186-AY197</f>
        <v>217428.75</v>
      </c>
      <c r="AZ356" s="30">
        <f ca="1">AZ46+AZ186-AZ197</f>
        <v>236666.25</v>
      </c>
      <c r="BA356" s="30">
        <f ca="1">BA46+BA186-BA197</f>
        <v>255903.75</v>
      </c>
      <c r="BB356" s="30">
        <f ca="1">BB46+BB186-BB197</f>
        <v>275141.25</v>
      </c>
      <c r="BC356" s="30">
        <f ca="1">BC46+BC186-BC197</f>
        <v>294378.75</v>
      </c>
      <c r="BD356" s="30">
        <f ca="1">BD46+BD186-BD197</f>
        <v>312491.25</v>
      </c>
      <c r="BE356" s="30">
        <f ca="1">BE46+BE186-BE197</f>
        <v>327228.75</v>
      </c>
      <c r="BF356" s="30">
        <f ca="1">BF46+BF186-BF197</f>
        <v>338366.25</v>
      </c>
      <c r="BG356" s="30">
        <f ca="1">BG46+BG186-BG197</f>
        <v>345763.125</v>
      </c>
      <c r="BH356" s="30">
        <f ca="1">BH46+BH186-BH197</f>
        <v>349897.5</v>
      </c>
      <c r="BI356" s="30">
        <f ca="1">BI46+BI186-BI197</f>
        <v>352108.125</v>
      </c>
      <c r="BJ356" s="30">
        <f ca="1">BJ46+BJ186-BJ197</f>
        <v>353193.75</v>
      </c>
      <c r="BK356" s="30">
        <f ca="1">BK46+BK186-BK197</f>
        <v>353694.375</v>
      </c>
      <c r="BL356" s="30">
        <f ca="1">BL46+BL186-BL197</f>
        <v>353885.625</v>
      </c>
      <c r="BM356" s="30">
        <f ca="1">BM46+BM186-BM197</f>
        <v>353941.875</v>
      </c>
      <c r="BN356" s="30">
        <f ca="1">BN46+BN186-BN197</f>
        <v>353964.375</v>
      </c>
      <c r="BO356" s="30">
        <f ca="1">BO46+BO186-BO197</f>
        <v>353970</v>
      </c>
      <c r="BP356" s="30">
        <f ca="1">BP46+BP186-BP197</f>
        <v>353969.99999999994</v>
      </c>
      <c r="BQ356" s="30">
        <f ca="1">BQ46+BQ186-BQ197</f>
        <v>353969.99999999994</v>
      </c>
      <c r="BR356" s="30">
        <f ca="1">BR46+BR186-BR197</f>
        <v>353969.99999999994</v>
      </c>
      <c r="BS356" s="30">
        <f ca="1">BS46+BS186-BS197</f>
        <v>353969.99999999994</v>
      </c>
      <c r="BT356" s="30">
        <f ca="1">BT46+BT186-BT197</f>
        <v>353969.99999999994</v>
      </c>
      <c r="BU356" s="30">
        <f ca="1">BU46+BU186-BU197</f>
        <v>353969.99999999994</v>
      </c>
      <c r="BV356" s="30">
        <f>BV46+BV186-BV197</f>
        <v>0</v>
      </c>
      <c r="BW356" s="30">
        <f>BW46+BW186-BW197</f>
        <v>0</v>
      </c>
      <c r="BX356" s="30">
        <f>BX46+BX186-BX197</f>
        <v>0</v>
      </c>
      <c r="BY356" s="30">
        <f>BY46+BY186-BY197</f>
        <v>0</v>
      </c>
      <c r="BZ356" s="30">
        <f>BZ46+BZ186-BZ197</f>
        <v>0</v>
      </c>
      <c r="CA356" s="30">
        <f>CA46+CA186-CA197</f>
        <v>0</v>
      </c>
      <c r="CB356" s="30">
        <f>CB46+CB186-CB197</f>
        <v>0</v>
      </c>
      <c r="CC356" s="30">
        <f>CC46+CC186-CC197</f>
        <v>0</v>
      </c>
      <c r="CD356" s="30">
        <f>CD46+CD186-CD197</f>
        <v>0</v>
      </c>
      <c r="CE356" s="30">
        <f>CE46+CE186-CE197</f>
        <v>0</v>
      </c>
      <c r="CF356" s="30">
        <f>CF46+CF186-CF197</f>
        <v>0</v>
      </c>
      <c r="CG356" s="30">
        <f>CG46+CG186-CG197</f>
        <v>0</v>
      </c>
      <c r="CH356" s="30">
        <f>CH46+CH186-CH197</f>
        <v>0</v>
      </c>
      <c r="CI356" s="30">
        <f>CI46+CI186-CI197</f>
        <v>0</v>
      </c>
      <c r="CJ356" s="30">
        <f>CJ46+CJ186-CJ197</f>
        <v>0</v>
      </c>
      <c r="CK356" s="30">
        <f>CK46+CK186-CK197</f>
        <v>0</v>
      </c>
      <c r="CL356" s="30">
        <f>CL46+CL186-CL197</f>
        <v>0</v>
      </c>
      <c r="CM356" s="30">
        <f>CM46+CM186-CM197</f>
        <v>0</v>
      </c>
      <c r="CN356" s="30">
        <f>CN46+CN186-CN197</f>
        <v>0</v>
      </c>
      <c r="CO356" s="30">
        <f>CO46+CO186-CO197</f>
        <v>0</v>
      </c>
      <c r="CP356" s="30">
        <f>CP46+CP186-CP197</f>
        <v>0</v>
      </c>
      <c r="CQ356" s="30">
        <f>CQ46+CQ186-CQ197</f>
        <v>0</v>
      </c>
      <c r="CR356" s="30">
        <f>CR46+CR186-CR197</f>
        <v>0</v>
      </c>
      <c r="CS356" s="30">
        <f>CS46+CS186-CS197</f>
        <v>0</v>
      </c>
      <c r="CT356" s="30">
        <f>CT46+CT186-CT197</f>
        <v>0</v>
      </c>
    </row>
    <row r="357" spans="1:98" s="27" customFormat="1" ht="12" x14ac:dyDescent="0.25">
      <c r="A357" s="26">
        <f>ROW()</f>
        <v>357</v>
      </c>
      <c r="C357" s="142"/>
      <c r="E357" s="24"/>
      <c r="F357" s="66" t="str">
        <f t="shared" si="896"/>
        <v>АКТИВЫ</v>
      </c>
      <c r="G357" s="66" t="str">
        <f t="shared" si="893"/>
        <v>Запасы СиМ</v>
      </c>
      <c r="H357" s="66" t="str">
        <f t="shared" si="897"/>
        <v>Цех-2</v>
      </c>
      <c r="I357" s="27" t="str">
        <f>BP!$F$29</f>
        <v>ЭлЭн</v>
      </c>
      <c r="P357" s="30"/>
      <c r="R357" s="24"/>
      <c r="S357" s="30"/>
      <c r="V357" s="85"/>
      <c r="W357" s="29"/>
      <c r="Z357" s="30">
        <f ca="1">Z47+Z187-Z198</f>
        <v>0</v>
      </c>
      <c r="AA357" s="30">
        <f ca="1">AA47+AA187-AA198</f>
        <v>0</v>
      </c>
      <c r="AB357" s="30">
        <f ca="1">AB47+AB187-AB198</f>
        <v>0</v>
      </c>
      <c r="AC357" s="30">
        <f ca="1">AC47+AC187-AC198</f>
        <v>0</v>
      </c>
      <c r="AD357" s="30">
        <f ca="1">AD47+AD187-AD198</f>
        <v>0</v>
      </c>
      <c r="AE357" s="30">
        <f ca="1">AE47+AE187-AE198</f>
        <v>0</v>
      </c>
      <c r="AF357" s="30">
        <f ca="1">AF47+AF187-AF198</f>
        <v>0</v>
      </c>
      <c r="AG357" s="30">
        <f ca="1">AG47+AG187-AG198</f>
        <v>153.33333333333337</v>
      </c>
      <c r="AH357" s="30">
        <f ca="1">AH47+AH187-AH198</f>
        <v>613.33333333333348</v>
      </c>
      <c r="AI357" s="30">
        <f ca="1">AI47+AI187-AI198</f>
        <v>1104.0000000000002</v>
      </c>
      <c r="AJ357" s="30">
        <f ca="1">AJ47+AJ187-AJ198</f>
        <v>1613.8333333333337</v>
      </c>
      <c r="AK357" s="30">
        <f ca="1">AK47+AK187-AK198</f>
        <v>2058.5000000000005</v>
      </c>
      <c r="AL357" s="30">
        <f ca="1">AL47+AL187-AL198</f>
        <v>2704.0333333333342</v>
      </c>
      <c r="AM357" s="30">
        <f ca="1">AM47+AM187-AM198</f>
        <v>4390.7000000000016</v>
      </c>
      <c r="AN357" s="30">
        <f ca="1">AN47+AN187-AN198</f>
        <v>7230.4333333333343</v>
      </c>
      <c r="AO357" s="30">
        <f ca="1">AO47+AO187-AO198</f>
        <v>11307.183333333334</v>
      </c>
      <c r="AP357" s="30">
        <f ca="1">AP47+AP187-AP198</f>
        <v>16471.833333333336</v>
      </c>
      <c r="AQ357" s="30">
        <f ca="1">AQ47+AQ187-AQ198</f>
        <v>22278.183333333342</v>
      </c>
      <c r="AR357" s="30">
        <f ca="1">AR47+AR187-AR198</f>
        <v>28465.566666666677</v>
      </c>
      <c r="AS357" s="30">
        <f ca="1">AS47+AS187-AS198</f>
        <v>34850.750000000007</v>
      </c>
      <c r="AT357" s="30">
        <f ca="1">AT47+AT187-AT198</f>
        <v>41340.583333333343</v>
      </c>
      <c r="AU357" s="30">
        <f ca="1">AU47+AU187-AU198</f>
        <v>47876.416666666679</v>
      </c>
      <c r="AV357" s="30">
        <f ca="1">AV47+AV187-AV198</f>
        <v>54423.750000000015</v>
      </c>
      <c r="AW357" s="30">
        <f ca="1">AW47+AW187-AW198</f>
        <v>60976.83333333335</v>
      </c>
      <c r="AX357" s="30">
        <f ca="1">AX47+AX187-AX198</f>
        <v>67531.833333333343</v>
      </c>
      <c r="AY357" s="30">
        <f ca="1">AY47+AY187-AY198</f>
        <v>74086.833333333343</v>
      </c>
      <c r="AZ357" s="30">
        <f ca="1">AZ47+AZ187-AZ198</f>
        <v>80641.833333333343</v>
      </c>
      <c r="BA357" s="30">
        <f ca="1">BA47+BA187-BA198</f>
        <v>87196.833333333343</v>
      </c>
      <c r="BB357" s="30">
        <f ca="1">BB47+BB187-BB198</f>
        <v>93751.833333333343</v>
      </c>
      <c r="BC357" s="30">
        <f ca="1">BC47+BC187-BC198</f>
        <v>100306.83333333334</v>
      </c>
      <c r="BD357" s="30">
        <f ca="1">BD47+BD187-BD198</f>
        <v>106478.50000000003</v>
      </c>
      <c r="BE357" s="30">
        <f ca="1">BE47+BE187-BE198</f>
        <v>111500.1666666667</v>
      </c>
      <c r="BF357" s="30">
        <f ca="1">BF47+BF187-BF198</f>
        <v>115295.16666666669</v>
      </c>
      <c r="BG357" s="30">
        <f ca="1">BG47+BG187-BG198</f>
        <v>117815.58333333334</v>
      </c>
      <c r="BH357" s="30">
        <f ca="1">BH47+BH187-BH198</f>
        <v>119224.33333333334</v>
      </c>
      <c r="BI357" s="30">
        <f ca="1">BI47+BI187-BI198</f>
        <v>119977.58333333334</v>
      </c>
      <c r="BJ357" s="30">
        <f ca="1">BJ47+BJ187-BJ198</f>
        <v>120347.50000000003</v>
      </c>
      <c r="BK357" s="30">
        <f ca="1">BK47+BK187-BK198</f>
        <v>120518.08333333334</v>
      </c>
      <c r="BL357" s="30">
        <f ca="1">BL47+BL187-BL198</f>
        <v>120583.25000000003</v>
      </c>
      <c r="BM357" s="30">
        <f ca="1">BM47+BM187-BM198</f>
        <v>120602.41666666669</v>
      </c>
      <c r="BN357" s="30">
        <f ca="1">BN47+BN187-BN198</f>
        <v>120610.08333333334</v>
      </c>
      <c r="BO357" s="30">
        <f ca="1">BO47+BO187-BO198</f>
        <v>120612.00000000003</v>
      </c>
      <c r="BP357" s="30">
        <f ca="1">BP47+BP187-BP198</f>
        <v>120612.00000000003</v>
      </c>
      <c r="BQ357" s="30">
        <f ca="1">BQ47+BQ187-BQ198</f>
        <v>120612.00000000003</v>
      </c>
      <c r="BR357" s="30">
        <f ca="1">BR47+BR187-BR198</f>
        <v>120612.00000000003</v>
      </c>
      <c r="BS357" s="30">
        <f ca="1">BS47+BS187-BS198</f>
        <v>120612.00000000003</v>
      </c>
      <c r="BT357" s="30">
        <f ca="1">BT47+BT187-BT198</f>
        <v>120612.00000000003</v>
      </c>
      <c r="BU357" s="30">
        <f ca="1">BU47+BU187-BU198</f>
        <v>120612.00000000003</v>
      </c>
      <c r="BV357" s="30">
        <f>BV47+BV187-BV198</f>
        <v>0</v>
      </c>
      <c r="BW357" s="30">
        <f>BW47+BW187-BW198</f>
        <v>0</v>
      </c>
      <c r="BX357" s="30">
        <f>BX47+BX187-BX198</f>
        <v>0</v>
      </c>
      <c r="BY357" s="30">
        <f>BY47+BY187-BY198</f>
        <v>0</v>
      </c>
      <c r="BZ357" s="30">
        <f>BZ47+BZ187-BZ198</f>
        <v>0</v>
      </c>
      <c r="CA357" s="30">
        <f>CA47+CA187-CA198</f>
        <v>0</v>
      </c>
      <c r="CB357" s="30">
        <f>CB47+CB187-CB198</f>
        <v>0</v>
      </c>
      <c r="CC357" s="30">
        <f>CC47+CC187-CC198</f>
        <v>0</v>
      </c>
      <c r="CD357" s="30">
        <f>CD47+CD187-CD198</f>
        <v>0</v>
      </c>
      <c r="CE357" s="30">
        <f>CE47+CE187-CE198</f>
        <v>0</v>
      </c>
      <c r="CF357" s="30">
        <f>CF47+CF187-CF198</f>
        <v>0</v>
      </c>
      <c r="CG357" s="30">
        <f>CG47+CG187-CG198</f>
        <v>0</v>
      </c>
      <c r="CH357" s="30">
        <f>CH47+CH187-CH198</f>
        <v>0</v>
      </c>
      <c r="CI357" s="30">
        <f>CI47+CI187-CI198</f>
        <v>0</v>
      </c>
      <c r="CJ357" s="30">
        <f>CJ47+CJ187-CJ198</f>
        <v>0</v>
      </c>
      <c r="CK357" s="30">
        <f>CK47+CK187-CK198</f>
        <v>0</v>
      </c>
      <c r="CL357" s="30">
        <f>CL47+CL187-CL198</f>
        <v>0</v>
      </c>
      <c r="CM357" s="30">
        <f>CM47+CM187-CM198</f>
        <v>0</v>
      </c>
      <c r="CN357" s="30">
        <f>CN47+CN187-CN198</f>
        <v>0</v>
      </c>
      <c r="CO357" s="30">
        <f>CO47+CO187-CO198</f>
        <v>0</v>
      </c>
      <c r="CP357" s="30">
        <f>CP47+CP187-CP198</f>
        <v>0</v>
      </c>
      <c r="CQ357" s="30">
        <f>CQ47+CQ187-CQ198</f>
        <v>0</v>
      </c>
      <c r="CR357" s="30">
        <f>CR47+CR187-CR198</f>
        <v>0</v>
      </c>
      <c r="CS357" s="30">
        <f>CS47+CS187-CS198</f>
        <v>0</v>
      </c>
      <c r="CT357" s="30">
        <f>CT47+CT187-CT198</f>
        <v>0</v>
      </c>
    </row>
    <row r="358" spans="1:98" s="2" customFormat="1" ht="12" x14ac:dyDescent="0.25">
      <c r="A358" s="11">
        <f>ROW()</f>
        <v>358</v>
      </c>
      <c r="C358" s="142"/>
      <c r="E358" s="23" t="str">
        <f>Lists!$N$9</f>
        <v>пустая строка</v>
      </c>
      <c r="P358" s="3"/>
      <c r="R358" s="23"/>
      <c r="S358" s="3"/>
      <c r="V358" s="74"/>
      <c r="W358" s="5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</row>
    <row r="359" spans="1:98" x14ac:dyDescent="0.3">
      <c r="A359" s="11">
        <f>ROW()</f>
        <v>359</v>
      </c>
      <c r="E359" s="23" t="s">
        <v>24</v>
      </c>
      <c r="F359" s="66" t="str">
        <f>$F$319</f>
        <v>АКТИВЫ</v>
      </c>
      <c r="G359" s="6" t="s">
        <v>58</v>
      </c>
      <c r="Z359" s="7">
        <f ca="1">SUM(Z360:Z369)</f>
        <v>0</v>
      </c>
      <c r="AA359" s="7">
        <f t="shared" ref="AA359" ca="1" si="898">SUM(AA360:AA369)</f>
        <v>0</v>
      </c>
      <c r="AB359" s="7">
        <f t="shared" ref="AB359" ca="1" si="899">SUM(AB360:AB369)</f>
        <v>0</v>
      </c>
      <c r="AC359" s="7">
        <f t="shared" ref="AC359" ca="1" si="900">SUM(AC360:AC369)</f>
        <v>0</v>
      </c>
      <c r="AD359" s="7">
        <f t="shared" ref="AD359" ca="1" si="901">SUM(AD360:AD369)</f>
        <v>0</v>
      </c>
      <c r="AE359" s="7">
        <f t="shared" ref="AE359" ca="1" si="902">SUM(AE360:AE369)</f>
        <v>0</v>
      </c>
      <c r="AF359" s="7">
        <f t="shared" ref="AF359" ca="1" si="903">SUM(AF360:AF369)</f>
        <v>0</v>
      </c>
      <c r="AG359" s="7">
        <f t="shared" ref="AG359" ca="1" si="904">SUM(AG360:AG369)</f>
        <v>0</v>
      </c>
      <c r="AH359" s="7">
        <f t="shared" ref="AH359" ca="1" si="905">SUM(AH360:AH369)</f>
        <v>17823</v>
      </c>
      <c r="AI359" s="7">
        <f t="shared" ref="AI359" ca="1" si="906">SUM(AI360:AI369)</f>
        <v>79213.333333333328</v>
      </c>
      <c r="AJ359" s="7">
        <f t="shared" ref="AJ359" ca="1" si="907">SUM(AJ360:AJ369)</f>
        <v>162981.43333333332</v>
      </c>
      <c r="AK359" s="7">
        <f t="shared" ref="AK359" ca="1" si="908">SUM(AK360:AK369)</f>
        <v>257492.84166666667</v>
      </c>
      <c r="AL359" s="7">
        <f t="shared" ref="AL359" ca="1" si="909">SUM(AL360:AL369)</f>
        <v>347994.07500000001</v>
      </c>
      <c r="AM359" s="7">
        <f t="shared" ref="AM359" ca="1" si="910">SUM(AM360:AM369)</f>
        <v>459046.21750000003</v>
      </c>
      <c r="AN359" s="7">
        <f t="shared" ref="AN359" ca="1" si="911">SUM(AN360:AN369)</f>
        <v>700354.78499999992</v>
      </c>
      <c r="AO359" s="7">
        <f t="shared" ref="AO359" ca="1" si="912">SUM(AO360:AO369)</f>
        <v>1132948.7</v>
      </c>
      <c r="AP359" s="7">
        <f t="shared" ref="AP359" ca="1" si="913">SUM(AP360:AP369)</f>
        <v>1790364.9075</v>
      </c>
      <c r="AQ359" s="7">
        <f t="shared" ref="AQ359" ca="1" si="914">SUM(AQ360:AQ369)</f>
        <v>2667202.0483333333</v>
      </c>
      <c r="AR359" s="7">
        <f t="shared" ref="AR359" ca="1" si="915">SUM(AR360:AR369)</f>
        <v>3706240.86625</v>
      </c>
      <c r="AS359" s="7">
        <f t="shared" ref="AS359" ca="1" si="916">SUM(AS360:AS369)</f>
        <v>4851784.4862500001</v>
      </c>
      <c r="AT359" s="7">
        <f t="shared" ref="AT359" ca="1" si="917">SUM(AT360:AT369)</f>
        <v>6059461.0645833332</v>
      </c>
      <c r="AU359" s="7">
        <f t="shared" ref="AU359" ca="1" si="918">SUM(AU360:AU369)</f>
        <v>7301045.9004166676</v>
      </c>
      <c r="AV359" s="7">
        <f t="shared" ref="AV359" ca="1" si="919">SUM(AV360:AV369)</f>
        <v>8559676.4554166663</v>
      </c>
      <c r="AW359" s="7">
        <f t="shared" ref="AW359" ca="1" si="920">SUM(AW360:AW369)</f>
        <v>9825324.8166666664</v>
      </c>
      <c r="AX359" s="7">
        <f t="shared" ref="AX359" ca="1" si="921">SUM(AX360:AX369)</f>
        <v>11093802.579166668</v>
      </c>
      <c r="AY359" s="7">
        <f t="shared" ref="AY359" ca="1" si="922">SUM(AY360:AY369)</f>
        <v>12363320.016666668</v>
      </c>
      <c r="AZ359" s="7">
        <f t="shared" ref="AZ359" ca="1" si="923">SUM(AZ360:AZ369)</f>
        <v>13633122.127083335</v>
      </c>
      <c r="BA359" s="7">
        <f t="shared" ref="BA359" ca="1" si="924">SUM(BA360:BA369)</f>
        <v>14902998.5</v>
      </c>
      <c r="BB359" s="7">
        <f t="shared" ref="BB359" ca="1" si="925">SUM(BB360:BB369)</f>
        <v>16172887.25</v>
      </c>
      <c r="BC359" s="7">
        <f t="shared" ref="BC359" ca="1" si="926">SUM(BC360:BC369)</f>
        <v>17442776</v>
      </c>
      <c r="BD359" s="7">
        <f t="shared" ref="BD359" ca="1" si="927">SUM(BD360:BD369)</f>
        <v>18712664.75</v>
      </c>
      <c r="BE359" s="7">
        <f t="shared" ref="BE359" ca="1" si="928">SUM(BE360:BE369)</f>
        <v>19937996</v>
      </c>
      <c r="BF359" s="7">
        <f t="shared" ref="BF359" ca="1" si="929">SUM(BF360:BF369)</f>
        <v>21009851.416666668</v>
      </c>
      <c r="BG359" s="7">
        <f t="shared" ref="BG359" ca="1" si="930">SUM(BG360:BG369)</f>
        <v>21872286.583333332</v>
      </c>
      <c r="BH359" s="7">
        <f t="shared" ref="BH359" ca="1" si="931">SUM(BH360:BH369)</f>
        <v>22498443.229166672</v>
      </c>
      <c r="BI359" s="7">
        <f t="shared" ref="BI359" ca="1" si="932">SUM(BI360:BI369)</f>
        <v>22898346.791666672</v>
      </c>
      <c r="BJ359" s="7">
        <f t="shared" ref="BJ359" ca="1" si="933">SUM(BJ360:BJ369)</f>
        <v>23132013.747916669</v>
      </c>
      <c r="BK359" s="7">
        <f t="shared" ref="BK359" ca="1" si="934">SUM(BK360:BK369)</f>
        <v>23257492.618749999</v>
      </c>
      <c r="BL359" s="7">
        <f t="shared" ref="BL359" ca="1" si="935">SUM(BL360:BL369)</f>
        <v>23320120.66041667</v>
      </c>
      <c r="BM359" s="7">
        <f t="shared" ref="BM359" ca="1" si="936">SUM(BM360:BM369)</f>
        <v>23348538.443750001</v>
      </c>
      <c r="BN359" s="7">
        <f t="shared" ref="BN359" ca="1" si="937">SUM(BN360:BN369)</f>
        <v>23359826.34375</v>
      </c>
      <c r="BO359" s="7">
        <f t="shared" ref="BO359" ca="1" si="938">SUM(BO360:BO369)</f>
        <v>23364071.683333334</v>
      </c>
      <c r="BP359" s="7">
        <f t="shared" ref="BP359" ca="1" si="939">SUM(BP360:BP369)</f>
        <v>23365482.670833334</v>
      </c>
      <c r="BQ359" s="7">
        <f t="shared" ref="BQ359" ca="1" si="940">SUM(BQ360:BQ369)</f>
        <v>23365853.983333334</v>
      </c>
      <c r="BR359" s="7">
        <f t="shared" ref="BR359" ca="1" si="941">SUM(BR360:BR369)</f>
        <v>23365940.622916669</v>
      </c>
      <c r="BS359" s="7">
        <f t="shared" ref="BS359" ca="1" si="942">SUM(BS360:BS369)</f>
        <v>23365953</v>
      </c>
      <c r="BT359" s="7">
        <f t="shared" ref="BT359" ca="1" si="943">SUM(BT360:BT369)</f>
        <v>23365953</v>
      </c>
      <c r="BU359" s="7">
        <f t="shared" ref="BU359" ca="1" si="944">SUM(BU360:BU369)</f>
        <v>23365953</v>
      </c>
      <c r="BV359" s="7">
        <f t="shared" ref="BV359" si="945">SUM(BV360:BV369)</f>
        <v>0</v>
      </c>
      <c r="BW359" s="7">
        <f t="shared" ref="BW359" si="946">SUM(BW360:BW369)</f>
        <v>0</v>
      </c>
      <c r="BX359" s="7">
        <f t="shared" ref="BX359" si="947">SUM(BX360:BX369)</f>
        <v>0</v>
      </c>
      <c r="BY359" s="7">
        <f t="shared" ref="BY359" si="948">SUM(BY360:BY369)</f>
        <v>0</v>
      </c>
      <c r="BZ359" s="7">
        <f t="shared" ref="BZ359" si="949">SUM(BZ360:BZ369)</f>
        <v>0</v>
      </c>
      <c r="CA359" s="7">
        <f t="shared" ref="CA359" si="950">SUM(CA360:CA369)</f>
        <v>0</v>
      </c>
      <c r="CB359" s="7">
        <f t="shared" ref="CB359" si="951">SUM(CB360:CB369)</f>
        <v>0</v>
      </c>
      <c r="CC359" s="7">
        <f t="shared" ref="CC359" si="952">SUM(CC360:CC369)</f>
        <v>0</v>
      </c>
      <c r="CD359" s="7">
        <f t="shared" ref="CD359" si="953">SUM(CD360:CD369)</f>
        <v>0</v>
      </c>
      <c r="CE359" s="7">
        <f t="shared" ref="CE359" si="954">SUM(CE360:CE369)</f>
        <v>0</v>
      </c>
      <c r="CF359" s="7">
        <f t="shared" ref="CF359" si="955">SUM(CF360:CF369)</f>
        <v>0</v>
      </c>
      <c r="CG359" s="7">
        <f t="shared" ref="CG359" si="956">SUM(CG360:CG369)</f>
        <v>0</v>
      </c>
      <c r="CH359" s="7">
        <f t="shared" ref="CH359" si="957">SUM(CH360:CH369)</f>
        <v>0</v>
      </c>
      <c r="CI359" s="7">
        <f t="shared" ref="CI359" si="958">SUM(CI360:CI369)</f>
        <v>0</v>
      </c>
      <c r="CJ359" s="7">
        <f t="shared" ref="CJ359" si="959">SUM(CJ360:CJ369)</f>
        <v>0</v>
      </c>
      <c r="CK359" s="7">
        <f t="shared" ref="CK359" si="960">SUM(CK360:CK369)</f>
        <v>0</v>
      </c>
      <c r="CL359" s="7">
        <f t="shared" ref="CL359" si="961">SUM(CL360:CL369)</f>
        <v>0</v>
      </c>
      <c r="CM359" s="7">
        <f t="shared" ref="CM359" si="962">SUM(CM360:CM369)</f>
        <v>0</v>
      </c>
      <c r="CN359" s="7">
        <f t="shared" ref="CN359" si="963">SUM(CN360:CN369)</f>
        <v>0</v>
      </c>
      <c r="CO359" s="7">
        <f t="shared" ref="CO359" si="964">SUM(CO360:CO369)</f>
        <v>0</v>
      </c>
      <c r="CP359" s="7">
        <f t="shared" ref="CP359" si="965">SUM(CP360:CP369)</f>
        <v>0</v>
      </c>
      <c r="CQ359" s="7">
        <f t="shared" ref="CQ359" si="966">SUM(CQ360:CQ369)</f>
        <v>0</v>
      </c>
      <c r="CR359" s="7">
        <f t="shared" ref="CR359" si="967">SUM(CR360:CR369)</f>
        <v>0</v>
      </c>
      <c r="CS359" s="7">
        <f t="shared" ref="CS359" si="968">SUM(CS360:CS369)</f>
        <v>0</v>
      </c>
      <c r="CT359" s="7">
        <f t="shared" ref="CT359" si="969">SUM(CT360:CT369)</f>
        <v>0</v>
      </c>
    </row>
    <row r="360" spans="1:98" s="27" customFormat="1" ht="12" x14ac:dyDescent="0.25">
      <c r="A360" s="26">
        <f>ROW()</f>
        <v>360</v>
      </c>
      <c r="C360" s="142"/>
      <c r="E360" s="24"/>
      <c r="F360" s="66" t="str">
        <f>$F$319</f>
        <v>АКТИВЫ</v>
      </c>
      <c r="G360" s="66" t="str">
        <f>$G$359</f>
        <v>Склад ГП</v>
      </c>
      <c r="H360" s="27" t="str">
        <f>BP!$F$21</f>
        <v>Основа</v>
      </c>
      <c r="P360" s="30"/>
      <c r="R360" s="24"/>
      <c r="S360" s="30"/>
      <c r="V360" s="85"/>
      <c r="W360" s="29"/>
      <c r="Z360" s="30">
        <f ca="1">Z50+Z190-Z243</f>
        <v>0</v>
      </c>
      <c r="AA360" s="30">
        <f ca="1">AA50+AA190-AA243</f>
        <v>0</v>
      </c>
      <c r="AB360" s="30">
        <f ca="1">AB50+AB190-AB243</f>
        <v>0</v>
      </c>
      <c r="AC360" s="30">
        <f ca="1">AC50+AC190-AC243</f>
        <v>0</v>
      </c>
      <c r="AD360" s="30">
        <f ca="1">AD50+AD190-AD243</f>
        <v>0</v>
      </c>
      <c r="AE360" s="30">
        <f ca="1">AE50+AE190-AE243</f>
        <v>0</v>
      </c>
      <c r="AF360" s="30">
        <f ca="1">AF50+AF190-AF243</f>
        <v>0</v>
      </c>
      <c r="AG360" s="30">
        <f ca="1">AG50+AG190-AG243</f>
        <v>0</v>
      </c>
      <c r="AH360" s="30">
        <f ca="1">AH50+AH190-AH243</f>
        <v>3150</v>
      </c>
      <c r="AI360" s="30">
        <f ca="1">AI50+AI190-AI243</f>
        <v>14000</v>
      </c>
      <c r="AJ360" s="30">
        <f ca="1">AJ50+AJ190-AJ243</f>
        <v>28805</v>
      </c>
      <c r="AK360" s="30">
        <f ca="1">AK50+AK190-AK243</f>
        <v>45508.75</v>
      </c>
      <c r="AL360" s="30">
        <f ca="1">AL50+AL190-AL243</f>
        <v>61503.75</v>
      </c>
      <c r="AM360" s="30">
        <f ca="1">AM50+AM190-AM243</f>
        <v>81130.875</v>
      </c>
      <c r="AN360" s="30">
        <f ca="1">AN50+AN190-AN243</f>
        <v>123779.24999999999</v>
      </c>
      <c r="AO360" s="30">
        <f ca="1">AO50+AO190-AO243</f>
        <v>200235</v>
      </c>
      <c r="AP360" s="30">
        <f ca="1">AP50+AP190-AP243</f>
        <v>316425.375</v>
      </c>
      <c r="AQ360" s="30">
        <f ca="1">AQ50+AQ190-AQ243</f>
        <v>471395.75</v>
      </c>
      <c r="AR360" s="30">
        <f ca="1">AR50+AR190-AR243</f>
        <v>655033.3125</v>
      </c>
      <c r="AS360" s="30">
        <f ca="1">AS50+AS190-AS243</f>
        <v>857494.3125</v>
      </c>
      <c r="AT360" s="30">
        <f ca="1">AT50+AT190-AT243</f>
        <v>1070936.5625</v>
      </c>
      <c r="AU360" s="30">
        <f ca="1">AU50+AU190-AU243</f>
        <v>1290371.6875</v>
      </c>
      <c r="AV360" s="30">
        <f ca="1">AV50+AV190-AV243</f>
        <v>1512819.4375</v>
      </c>
      <c r="AW360" s="30">
        <f ca="1">AW50+AW190-AW243</f>
        <v>1736507.5</v>
      </c>
      <c r="AX360" s="30">
        <f ca="1">AX50+AX190-AX243</f>
        <v>1960695.625</v>
      </c>
      <c r="AY360" s="30">
        <f ca="1">AY50+AY190-AY243</f>
        <v>2185067.5</v>
      </c>
      <c r="AZ360" s="30">
        <f ca="1">AZ50+AZ190-AZ243</f>
        <v>2409489.6875</v>
      </c>
      <c r="BA360" s="30">
        <f ca="1">BA50+BA190-BA243</f>
        <v>2633925</v>
      </c>
      <c r="BB360" s="30">
        <f ca="1">BB50+BB190-BB243</f>
        <v>2858362.5</v>
      </c>
      <c r="BC360" s="30">
        <f ca="1">BC50+BC190-BC243</f>
        <v>3082800</v>
      </c>
      <c r="BD360" s="30">
        <f ca="1">BD50+BD190-BD243</f>
        <v>3307237.5</v>
      </c>
      <c r="BE360" s="30">
        <f ca="1">BE50+BE190-BE243</f>
        <v>3523800</v>
      </c>
      <c r="BF360" s="30">
        <f ca="1">BF50+BF190-BF243</f>
        <v>3713237.5</v>
      </c>
      <c r="BG360" s="30">
        <f ca="1">BG50+BG190-BG243</f>
        <v>3865662.5</v>
      </c>
      <c r="BH360" s="30">
        <f ca="1">BH50+BH190-BH243</f>
        <v>3976328.125</v>
      </c>
      <c r="BI360" s="30">
        <f ca="1">BI50+BI190-BI243</f>
        <v>4047006.25</v>
      </c>
      <c r="BJ360" s="30">
        <f ca="1">BJ50+BJ190-BJ243</f>
        <v>4088304.0625</v>
      </c>
      <c r="BK360" s="30">
        <f ca="1">BK50+BK190-BK243</f>
        <v>4110480.9375</v>
      </c>
      <c r="BL360" s="30">
        <f ca="1">BL50+BL190-BL243</f>
        <v>4121549.6875</v>
      </c>
      <c r="BM360" s="30">
        <f ca="1">BM50+BM190-BM243</f>
        <v>4126572.1875</v>
      </c>
      <c r="BN360" s="30">
        <f ca="1">BN50+BN190-BN243</f>
        <v>4128567.1875</v>
      </c>
      <c r="BO360" s="30">
        <f ca="1">BO50+BO190-BO243</f>
        <v>4129317.5</v>
      </c>
      <c r="BP360" s="30">
        <f ca="1">BP50+BP190-BP243</f>
        <v>4129566.875</v>
      </c>
      <c r="BQ360" s="30">
        <f ca="1">BQ50+BQ190-BQ243</f>
        <v>4129632.5</v>
      </c>
      <c r="BR360" s="30">
        <f ca="1">BR50+BR190-BR243</f>
        <v>4129647.8124999995</v>
      </c>
      <c r="BS360" s="30">
        <f ca="1">BS50+BS190-BS243</f>
        <v>4129649.9999999995</v>
      </c>
      <c r="BT360" s="30">
        <f ca="1">BT50+BT190-BT243</f>
        <v>4129649.9999999995</v>
      </c>
      <c r="BU360" s="30">
        <f ca="1">BU50+BU190-BU243</f>
        <v>4129649.9999999995</v>
      </c>
      <c r="BV360" s="30">
        <f>BV50+BV190-BV243</f>
        <v>0</v>
      </c>
      <c r="BW360" s="30">
        <f>BW50+BW190-BW243</f>
        <v>0</v>
      </c>
      <c r="BX360" s="30">
        <f>BX50+BX190-BX243</f>
        <v>0</v>
      </c>
      <c r="BY360" s="30">
        <f>BY50+BY190-BY243</f>
        <v>0</v>
      </c>
      <c r="BZ360" s="30">
        <f>BZ50+BZ190-BZ243</f>
        <v>0</v>
      </c>
      <c r="CA360" s="30">
        <f>CA50+CA190-CA243</f>
        <v>0</v>
      </c>
      <c r="CB360" s="30">
        <f>CB50+CB190-CB243</f>
        <v>0</v>
      </c>
      <c r="CC360" s="30">
        <f>CC50+CC190-CC243</f>
        <v>0</v>
      </c>
      <c r="CD360" s="30">
        <f>CD50+CD190-CD243</f>
        <v>0</v>
      </c>
      <c r="CE360" s="30">
        <f>CE50+CE190-CE243</f>
        <v>0</v>
      </c>
      <c r="CF360" s="30">
        <f>CF50+CF190-CF243</f>
        <v>0</v>
      </c>
      <c r="CG360" s="30">
        <f>CG50+CG190-CG243</f>
        <v>0</v>
      </c>
      <c r="CH360" s="30">
        <f>CH50+CH190-CH243</f>
        <v>0</v>
      </c>
      <c r="CI360" s="30">
        <f>CI50+CI190-CI243</f>
        <v>0</v>
      </c>
      <c r="CJ360" s="30">
        <f>CJ50+CJ190-CJ243</f>
        <v>0</v>
      </c>
      <c r="CK360" s="30">
        <f>CK50+CK190-CK243</f>
        <v>0</v>
      </c>
      <c r="CL360" s="30">
        <f>CL50+CL190-CL243</f>
        <v>0</v>
      </c>
      <c r="CM360" s="30">
        <f>CM50+CM190-CM243</f>
        <v>0</v>
      </c>
      <c r="CN360" s="30">
        <f>CN50+CN190-CN243</f>
        <v>0</v>
      </c>
      <c r="CO360" s="30">
        <f>CO50+CO190-CO243</f>
        <v>0</v>
      </c>
      <c r="CP360" s="30">
        <f>CP50+CP190-CP243</f>
        <v>0</v>
      </c>
      <c r="CQ360" s="30">
        <f>CQ50+CQ190-CQ243</f>
        <v>0</v>
      </c>
      <c r="CR360" s="30">
        <f>CR50+CR190-CR243</f>
        <v>0</v>
      </c>
      <c r="CS360" s="30">
        <f>CS50+CS190-CS243</f>
        <v>0</v>
      </c>
      <c r="CT360" s="30">
        <f>CT50+CT190-CT243</f>
        <v>0</v>
      </c>
    </row>
    <row r="361" spans="1:98" s="27" customFormat="1" ht="12" x14ac:dyDescent="0.25">
      <c r="A361" s="26">
        <f>ROW()</f>
        <v>361</v>
      </c>
      <c r="C361" s="142"/>
      <c r="E361" s="24"/>
      <c r="F361" s="66" t="str">
        <f t="shared" ref="F361:F368" si="970">$F$319</f>
        <v>АКТИВЫ</v>
      </c>
      <c r="G361" s="66" t="str">
        <f t="shared" ref="G361:G368" si="971">$G$359</f>
        <v>Склад ГП</v>
      </c>
      <c r="H361" s="27" t="str">
        <f>BP!$F$22</f>
        <v>Сырье</v>
      </c>
      <c r="P361" s="30"/>
      <c r="R361" s="24"/>
      <c r="S361" s="30"/>
      <c r="V361" s="85"/>
      <c r="W361" s="29"/>
      <c r="Z361" s="30">
        <f ca="1">Z51+Z191-Z244</f>
        <v>0</v>
      </c>
      <c r="AA361" s="30">
        <f ca="1">AA51+AA191-AA244</f>
        <v>0</v>
      </c>
      <c r="AB361" s="30">
        <f ca="1">AB51+AB191-AB244</f>
        <v>0</v>
      </c>
      <c r="AC361" s="30">
        <f ca="1">AC51+AC191-AC244</f>
        <v>0</v>
      </c>
      <c r="AD361" s="30">
        <f ca="1">AD51+AD191-AD244</f>
        <v>0</v>
      </c>
      <c r="AE361" s="30">
        <f ca="1">AE51+AE191-AE244</f>
        <v>0</v>
      </c>
      <c r="AF361" s="30">
        <f ca="1">AF51+AF191-AF244</f>
        <v>0</v>
      </c>
      <c r="AG361" s="30">
        <f ca="1">AG51+AG191-AG244</f>
        <v>0</v>
      </c>
      <c r="AH361" s="30">
        <f ca="1">AH51+AH191-AH244</f>
        <v>360</v>
      </c>
      <c r="AI361" s="30">
        <f ca="1">AI51+AI191-AI244</f>
        <v>1600</v>
      </c>
      <c r="AJ361" s="30">
        <f ca="1">AJ51+AJ191-AJ244</f>
        <v>3292</v>
      </c>
      <c r="AK361" s="30">
        <f ca="1">AK51+AK191-AK244</f>
        <v>5201</v>
      </c>
      <c r="AL361" s="30">
        <f ca="1">AL51+AL191-AL244</f>
        <v>7029</v>
      </c>
      <c r="AM361" s="30">
        <f ca="1">AM51+AM191-AM244</f>
        <v>9272.0999999999985</v>
      </c>
      <c r="AN361" s="30">
        <f ca="1">AN51+AN191-AN244</f>
        <v>14146.199999999997</v>
      </c>
      <c r="AO361" s="30">
        <f ca="1">AO51+AO191-AO244</f>
        <v>22883.999999999996</v>
      </c>
      <c r="AP361" s="30">
        <f ca="1">AP51+AP191-AP244</f>
        <v>36162.899999999994</v>
      </c>
      <c r="AQ361" s="30">
        <f ca="1">AQ51+AQ191-AQ244</f>
        <v>53873.799999999996</v>
      </c>
      <c r="AR361" s="30">
        <f ca="1">AR51+AR191-AR244</f>
        <v>74860.949999999983</v>
      </c>
      <c r="AS361" s="30">
        <f ca="1">AS51+AS191-AS244</f>
        <v>97999.35</v>
      </c>
      <c r="AT361" s="30">
        <f ca="1">AT51+AT191-AT244</f>
        <v>122392.75</v>
      </c>
      <c r="AU361" s="30">
        <f ca="1">AU51+AU191-AU244</f>
        <v>147471.04999999999</v>
      </c>
      <c r="AV361" s="30">
        <f ca="1">AV51+AV191-AV244</f>
        <v>172893.64999999997</v>
      </c>
      <c r="AW361" s="30">
        <f ca="1">AW51+AW191-AW244</f>
        <v>198457.99999999994</v>
      </c>
      <c r="AX361" s="30">
        <f ca="1">AX51+AX191-AX244</f>
        <v>224079.49999999994</v>
      </c>
      <c r="AY361" s="30">
        <f ca="1">AY51+AY191-AY244</f>
        <v>249721.99999999994</v>
      </c>
      <c r="AZ361" s="30">
        <f ca="1">AZ51+AZ191-AZ244</f>
        <v>275370.24999999994</v>
      </c>
      <c r="BA361" s="30">
        <f ca="1">BA51+BA191-BA244</f>
        <v>301019.99999999994</v>
      </c>
      <c r="BB361" s="30">
        <f ca="1">BB51+BB191-BB244</f>
        <v>326670</v>
      </c>
      <c r="BC361" s="30">
        <f ca="1">BC51+BC191-BC244</f>
        <v>352320</v>
      </c>
      <c r="BD361" s="30">
        <f ca="1">BD51+BD191-BD244</f>
        <v>377970</v>
      </c>
      <c r="BE361" s="30">
        <f ca="1">BE51+BE191-BE244</f>
        <v>402720</v>
      </c>
      <c r="BF361" s="30">
        <f ca="1">BF51+BF191-BF244</f>
        <v>424370</v>
      </c>
      <c r="BG361" s="30">
        <f ca="1">BG51+BG191-BG244</f>
        <v>441790</v>
      </c>
      <c r="BH361" s="30">
        <f ca="1">BH51+BH191-BH244</f>
        <v>454437.5</v>
      </c>
      <c r="BI361" s="30">
        <f ca="1">BI51+BI191-BI244</f>
        <v>462515</v>
      </c>
      <c r="BJ361" s="30">
        <f ca="1">BJ51+BJ191-BJ244</f>
        <v>467234.75</v>
      </c>
      <c r="BK361" s="30">
        <f ca="1">BK51+BK191-BK244</f>
        <v>469769.25</v>
      </c>
      <c r="BL361" s="30">
        <f ca="1">BL51+BL191-BL244</f>
        <v>471034.25</v>
      </c>
      <c r="BM361" s="30">
        <f ca="1">BM51+BM191-BM244</f>
        <v>471608.25</v>
      </c>
      <c r="BN361" s="30">
        <f ca="1">BN51+BN191-BN244</f>
        <v>471836.25</v>
      </c>
      <c r="BO361" s="30">
        <f ca="1">BO51+BO191-BO244</f>
        <v>471921.99999999994</v>
      </c>
      <c r="BP361" s="30">
        <f ca="1">BP51+BP191-BP244</f>
        <v>471950.5</v>
      </c>
      <c r="BQ361" s="30">
        <f ca="1">BQ51+BQ191-BQ244</f>
        <v>471957.99999999994</v>
      </c>
      <c r="BR361" s="30">
        <f ca="1">BR51+BR191-BR244</f>
        <v>471959.74999999994</v>
      </c>
      <c r="BS361" s="30">
        <f ca="1">BS51+BS191-BS244</f>
        <v>471960</v>
      </c>
      <c r="BT361" s="30">
        <f ca="1">BT51+BT191-BT244</f>
        <v>471959.99999999994</v>
      </c>
      <c r="BU361" s="30">
        <f ca="1">BU51+BU191-BU244</f>
        <v>471959.99999999994</v>
      </c>
      <c r="BV361" s="30">
        <f>BV51+BV191-BV244</f>
        <v>0</v>
      </c>
      <c r="BW361" s="30">
        <f>BW51+BW191-BW244</f>
        <v>0</v>
      </c>
      <c r="BX361" s="30">
        <f>BX51+BX191-BX244</f>
        <v>0</v>
      </c>
      <c r="BY361" s="30">
        <f>BY51+BY191-BY244</f>
        <v>0</v>
      </c>
      <c r="BZ361" s="30">
        <f>BZ51+BZ191-BZ244</f>
        <v>0</v>
      </c>
      <c r="CA361" s="30">
        <f>CA51+CA191-CA244</f>
        <v>0</v>
      </c>
      <c r="CB361" s="30">
        <f>CB51+CB191-CB244</f>
        <v>0</v>
      </c>
      <c r="CC361" s="30">
        <f>CC51+CC191-CC244</f>
        <v>0</v>
      </c>
      <c r="CD361" s="30">
        <f>CD51+CD191-CD244</f>
        <v>0</v>
      </c>
      <c r="CE361" s="30">
        <f>CE51+CE191-CE244</f>
        <v>0</v>
      </c>
      <c r="CF361" s="30">
        <f>CF51+CF191-CF244</f>
        <v>0</v>
      </c>
      <c r="CG361" s="30">
        <f>CG51+CG191-CG244</f>
        <v>0</v>
      </c>
      <c r="CH361" s="30">
        <f>CH51+CH191-CH244</f>
        <v>0</v>
      </c>
      <c r="CI361" s="30">
        <f>CI51+CI191-CI244</f>
        <v>0</v>
      </c>
      <c r="CJ361" s="30">
        <f>CJ51+CJ191-CJ244</f>
        <v>0</v>
      </c>
      <c r="CK361" s="30">
        <f>CK51+CK191-CK244</f>
        <v>0</v>
      </c>
      <c r="CL361" s="30">
        <f>CL51+CL191-CL244</f>
        <v>0</v>
      </c>
      <c r="CM361" s="30">
        <f>CM51+CM191-CM244</f>
        <v>0</v>
      </c>
      <c r="CN361" s="30">
        <f>CN51+CN191-CN244</f>
        <v>0</v>
      </c>
      <c r="CO361" s="30">
        <f>CO51+CO191-CO244</f>
        <v>0</v>
      </c>
      <c r="CP361" s="30">
        <f>CP51+CP191-CP244</f>
        <v>0</v>
      </c>
      <c r="CQ361" s="30">
        <f>CQ51+CQ191-CQ244</f>
        <v>0</v>
      </c>
      <c r="CR361" s="30">
        <f>CR51+CR191-CR244</f>
        <v>0</v>
      </c>
      <c r="CS361" s="30">
        <f>CS51+CS191-CS244</f>
        <v>0</v>
      </c>
      <c r="CT361" s="30">
        <f>CT51+CT191-CT244</f>
        <v>0</v>
      </c>
    </row>
    <row r="362" spans="1:98" s="27" customFormat="1" ht="12" x14ac:dyDescent="0.25">
      <c r="A362" s="26">
        <f>ROW()</f>
        <v>362</v>
      </c>
      <c r="C362" s="142"/>
      <c r="E362" s="24"/>
      <c r="F362" s="66" t="str">
        <f t="shared" si="970"/>
        <v>АКТИВЫ</v>
      </c>
      <c r="G362" s="66" t="str">
        <f t="shared" si="971"/>
        <v>Склад ГП</v>
      </c>
      <c r="H362" s="27" t="str">
        <f>BP!$F$23</f>
        <v>Материал</v>
      </c>
      <c r="P362" s="30"/>
      <c r="R362" s="24"/>
      <c r="S362" s="30"/>
      <c r="V362" s="85"/>
      <c r="W362" s="29"/>
      <c r="Z362" s="30">
        <f ca="1">Z52+Z192-Z245</f>
        <v>0</v>
      </c>
      <c r="AA362" s="30">
        <f ca="1">AA52+AA192-AA245</f>
        <v>0</v>
      </c>
      <c r="AB362" s="30">
        <f ca="1">AB52+AB192-AB245</f>
        <v>0</v>
      </c>
      <c r="AC362" s="30">
        <f ca="1">AC52+AC192-AC245</f>
        <v>0</v>
      </c>
      <c r="AD362" s="30">
        <f ca="1">AD52+AD192-AD245</f>
        <v>0</v>
      </c>
      <c r="AE362" s="30">
        <f ca="1">AE52+AE192-AE245</f>
        <v>0</v>
      </c>
      <c r="AF362" s="30">
        <f ca="1">AF52+AF192-AF245</f>
        <v>0</v>
      </c>
      <c r="AG362" s="30">
        <f ca="1">AG52+AG192-AG245</f>
        <v>0</v>
      </c>
      <c r="AH362" s="30">
        <f ca="1">AH52+AH192-AH245</f>
        <v>420</v>
      </c>
      <c r="AI362" s="30">
        <f ca="1">AI52+AI192-AI245</f>
        <v>1866.666666666667</v>
      </c>
      <c r="AJ362" s="30">
        <f ca="1">AJ52+AJ192-AJ245</f>
        <v>3840.666666666667</v>
      </c>
      <c r="AK362" s="30">
        <f ca="1">AK52+AK192-AK245</f>
        <v>6067.8333333333339</v>
      </c>
      <c r="AL362" s="30">
        <f ca="1">AL52+AL192-AL245</f>
        <v>8200.5</v>
      </c>
      <c r="AM362" s="30">
        <f ca="1">AM52+AM192-AM245</f>
        <v>10817.450000000004</v>
      </c>
      <c r="AN362" s="30">
        <f ca="1">AN52+AN192-AN245</f>
        <v>16503.900000000001</v>
      </c>
      <c r="AO362" s="30">
        <f ca="1">AO52+AO192-AO245</f>
        <v>26698</v>
      </c>
      <c r="AP362" s="30">
        <f ca="1">AP52+AP192-AP245</f>
        <v>42190.049999999988</v>
      </c>
      <c r="AQ362" s="30">
        <f ca="1">AQ52+AQ192-AQ245</f>
        <v>62852.766666666663</v>
      </c>
      <c r="AR362" s="30">
        <f ca="1">AR52+AR192-AR245</f>
        <v>87337.774999999994</v>
      </c>
      <c r="AS362" s="30">
        <f ca="1">AS52+AS192-AS245</f>
        <v>114332.575</v>
      </c>
      <c r="AT362" s="30">
        <f ca="1">AT52+AT192-AT245</f>
        <v>142791.54166666669</v>
      </c>
      <c r="AU362" s="30">
        <f ca="1">AU52+AU192-AU245</f>
        <v>172049.55833333335</v>
      </c>
      <c r="AV362" s="30">
        <f ca="1">AV52+AV192-AV245</f>
        <v>201709.25833333339</v>
      </c>
      <c r="AW362" s="30">
        <f ca="1">AW52+AW192-AW245</f>
        <v>231534.3333333334</v>
      </c>
      <c r="AX362" s="30">
        <f ca="1">AX52+AX192-AX245</f>
        <v>261426.08333333346</v>
      </c>
      <c r="AY362" s="30">
        <f ca="1">AY52+AY192-AY245</f>
        <v>291342.33333333343</v>
      </c>
      <c r="AZ362" s="30">
        <f ca="1">AZ52+AZ192-AZ245</f>
        <v>321265.2916666668</v>
      </c>
      <c r="BA362" s="30">
        <f ca="1">BA52+BA192-BA245</f>
        <v>351190.00000000017</v>
      </c>
      <c r="BB362" s="30">
        <f ca="1">BB52+BB192-BB245</f>
        <v>381115.00000000017</v>
      </c>
      <c r="BC362" s="30">
        <f ca="1">BC52+BC192-BC245</f>
        <v>411040.00000000017</v>
      </c>
      <c r="BD362" s="30">
        <f ca="1">BD52+BD192-BD245</f>
        <v>440965.00000000017</v>
      </c>
      <c r="BE362" s="30">
        <f ca="1">BE52+BE192-BE245</f>
        <v>469840.00000000023</v>
      </c>
      <c r="BF362" s="30">
        <f ca="1">BF52+BF192-BF245</f>
        <v>495098.3333333336</v>
      </c>
      <c r="BG362" s="30">
        <f ca="1">BG52+BG192-BG245</f>
        <v>515421.66666666698</v>
      </c>
      <c r="BH362" s="30">
        <f ca="1">BH52+BH192-BH245</f>
        <v>530177.08333333372</v>
      </c>
      <c r="BI362" s="30">
        <f ca="1">BI52+BI192-BI245</f>
        <v>539600.83333333372</v>
      </c>
      <c r="BJ362" s="30">
        <f ca="1">BJ52+BJ192-BJ245</f>
        <v>545107.20833333372</v>
      </c>
      <c r="BK362" s="30">
        <f ca="1">BK52+BK192-BK245</f>
        <v>548064.12500000035</v>
      </c>
      <c r="BL362" s="30">
        <f ca="1">BL52+BL192-BL245</f>
        <v>549539.9583333336</v>
      </c>
      <c r="BM362" s="30">
        <f ca="1">BM52+BM192-BM245</f>
        <v>550209.62500000023</v>
      </c>
      <c r="BN362" s="30">
        <f ca="1">BN52+BN192-BN245</f>
        <v>550475.62500000023</v>
      </c>
      <c r="BO362" s="30">
        <f ca="1">BO52+BO192-BO245</f>
        <v>550575.66666666698</v>
      </c>
      <c r="BP362" s="30">
        <f ca="1">BP52+BP192-BP245</f>
        <v>550608.91666666698</v>
      </c>
      <c r="BQ362" s="30">
        <f ca="1">BQ52+BQ192-BQ245</f>
        <v>550617.66666666698</v>
      </c>
      <c r="BR362" s="30">
        <f ca="1">BR52+BR192-BR245</f>
        <v>550619.7083333336</v>
      </c>
      <c r="BS362" s="30">
        <f ca="1">BS52+BS192-BS245</f>
        <v>550620.00000000035</v>
      </c>
      <c r="BT362" s="30">
        <f ca="1">BT52+BT192-BT245</f>
        <v>550620.00000000047</v>
      </c>
      <c r="BU362" s="30">
        <f ca="1">BU52+BU192-BU245</f>
        <v>550620.00000000047</v>
      </c>
      <c r="BV362" s="30">
        <f>BV52+BV192-BV245</f>
        <v>0</v>
      </c>
      <c r="BW362" s="30">
        <f>BW52+BW192-BW245</f>
        <v>0</v>
      </c>
      <c r="BX362" s="30">
        <f>BX52+BX192-BX245</f>
        <v>0</v>
      </c>
      <c r="BY362" s="30">
        <f>BY52+BY192-BY245</f>
        <v>0</v>
      </c>
      <c r="BZ362" s="30">
        <f>BZ52+BZ192-BZ245</f>
        <v>0</v>
      </c>
      <c r="CA362" s="30">
        <f>CA52+CA192-CA245</f>
        <v>0</v>
      </c>
      <c r="CB362" s="30">
        <f>CB52+CB192-CB245</f>
        <v>0</v>
      </c>
      <c r="CC362" s="30">
        <f>CC52+CC192-CC245</f>
        <v>0</v>
      </c>
      <c r="CD362" s="30">
        <f>CD52+CD192-CD245</f>
        <v>0</v>
      </c>
      <c r="CE362" s="30">
        <f>CE52+CE192-CE245</f>
        <v>0</v>
      </c>
      <c r="CF362" s="30">
        <f>CF52+CF192-CF245</f>
        <v>0</v>
      </c>
      <c r="CG362" s="30">
        <f>CG52+CG192-CG245</f>
        <v>0</v>
      </c>
      <c r="CH362" s="30">
        <f>CH52+CH192-CH245</f>
        <v>0</v>
      </c>
      <c r="CI362" s="30">
        <f>CI52+CI192-CI245</f>
        <v>0</v>
      </c>
      <c r="CJ362" s="30">
        <f>CJ52+CJ192-CJ245</f>
        <v>0</v>
      </c>
      <c r="CK362" s="30">
        <f>CK52+CK192-CK245</f>
        <v>0</v>
      </c>
      <c r="CL362" s="30">
        <f>CL52+CL192-CL245</f>
        <v>0</v>
      </c>
      <c r="CM362" s="30">
        <f>CM52+CM192-CM245</f>
        <v>0</v>
      </c>
      <c r="CN362" s="30">
        <f>CN52+CN192-CN245</f>
        <v>0</v>
      </c>
      <c r="CO362" s="30">
        <f>CO52+CO192-CO245</f>
        <v>0</v>
      </c>
      <c r="CP362" s="30">
        <f>CP52+CP192-CP245</f>
        <v>0</v>
      </c>
      <c r="CQ362" s="30">
        <f>CQ52+CQ192-CQ245</f>
        <v>0</v>
      </c>
      <c r="CR362" s="30">
        <f>CR52+CR192-CR245</f>
        <v>0</v>
      </c>
      <c r="CS362" s="30">
        <f>CS52+CS192-CS245</f>
        <v>0</v>
      </c>
      <c r="CT362" s="30">
        <f>CT52+CT192-CT245</f>
        <v>0</v>
      </c>
    </row>
    <row r="363" spans="1:98" s="27" customFormat="1" ht="12" x14ac:dyDescent="0.25">
      <c r="A363" s="26">
        <f>ROW()</f>
        <v>363</v>
      </c>
      <c r="C363" s="142"/>
      <c r="E363" s="24"/>
      <c r="F363" s="66" t="str">
        <f t="shared" si="970"/>
        <v>АКТИВЫ</v>
      </c>
      <c r="G363" s="66" t="str">
        <f t="shared" si="971"/>
        <v>Склад ГП</v>
      </c>
      <c r="H363" s="27" t="str">
        <f>BP!$F$24</f>
        <v>Вн.пр-во</v>
      </c>
      <c r="P363" s="30"/>
      <c r="R363" s="24"/>
      <c r="S363" s="30"/>
      <c r="V363" s="85"/>
      <c r="W363" s="29"/>
      <c r="Z363" s="30">
        <f ca="1">Z53+Z193-Z246</f>
        <v>0</v>
      </c>
      <c r="AA363" s="30">
        <f ca="1">AA53+AA193-AA246</f>
        <v>0</v>
      </c>
      <c r="AB363" s="30">
        <f ca="1">AB53+AB193-AB246</f>
        <v>0</v>
      </c>
      <c r="AC363" s="30">
        <f ca="1">AC53+AC193-AC246</f>
        <v>0</v>
      </c>
      <c r="AD363" s="30">
        <f ca="1">AD53+AD193-AD246</f>
        <v>0</v>
      </c>
      <c r="AE363" s="30">
        <f ca="1">AE53+AE193-AE246</f>
        <v>0</v>
      </c>
      <c r="AF363" s="30">
        <f ca="1">AF53+AF193-AF246</f>
        <v>0</v>
      </c>
      <c r="AG363" s="30">
        <f ca="1">AG53+AG193-AG246</f>
        <v>0</v>
      </c>
      <c r="AH363" s="30">
        <f ca="1">AH53+AH193-AH246</f>
        <v>10800</v>
      </c>
      <c r="AI363" s="30">
        <f ca="1">AI53+AI193-AI246</f>
        <v>48000</v>
      </c>
      <c r="AJ363" s="30">
        <f ca="1">AJ53+AJ193-AJ246</f>
        <v>98760</v>
      </c>
      <c r="AK363" s="30">
        <f ca="1">AK53+AK193-AK246</f>
        <v>156030</v>
      </c>
      <c r="AL363" s="30">
        <f ca="1">AL53+AL193-AL246</f>
        <v>210870</v>
      </c>
      <c r="AM363" s="30">
        <f ca="1">AM53+AM193-AM246</f>
        <v>278163</v>
      </c>
      <c r="AN363" s="30">
        <f ca="1">AN53+AN193-AN246</f>
        <v>424386</v>
      </c>
      <c r="AO363" s="30">
        <f ca="1">AO53+AO193-AO246</f>
        <v>686520</v>
      </c>
      <c r="AP363" s="30">
        <f ca="1">AP53+AP193-AP246</f>
        <v>1084887</v>
      </c>
      <c r="AQ363" s="30">
        <f ca="1">AQ53+AQ193-AQ246</f>
        <v>1616214</v>
      </c>
      <c r="AR363" s="30">
        <f ca="1">AR53+AR193-AR246</f>
        <v>2245828.5</v>
      </c>
      <c r="AS363" s="30">
        <f ca="1">AS53+AS193-AS246</f>
        <v>2939980.5</v>
      </c>
      <c r="AT363" s="30">
        <f ca="1">AT53+AT193-AT246</f>
        <v>3671782.5</v>
      </c>
      <c r="AU363" s="30">
        <f ca="1">AU53+AU193-AU246</f>
        <v>4424131.5</v>
      </c>
      <c r="AV363" s="30">
        <f ca="1">AV53+AV193-AV246</f>
        <v>5186809.5</v>
      </c>
      <c r="AW363" s="30">
        <f ca="1">AW53+AW193-AW246</f>
        <v>5953740</v>
      </c>
      <c r="AX363" s="30">
        <f ca="1">AX53+AX193-AX246</f>
        <v>6722385</v>
      </c>
      <c r="AY363" s="30">
        <f ca="1">AY53+AY193-AY246</f>
        <v>7491660</v>
      </c>
      <c r="AZ363" s="30">
        <f ca="1">AZ53+AZ193-AZ246</f>
        <v>8261107.5</v>
      </c>
      <c r="BA363" s="30">
        <f ca="1">BA53+BA193-BA246</f>
        <v>9030600</v>
      </c>
      <c r="BB363" s="30">
        <f ca="1">BB53+BB193-BB246</f>
        <v>9800100</v>
      </c>
      <c r="BC363" s="30">
        <f ca="1">BC53+BC193-BC246</f>
        <v>10569600</v>
      </c>
      <c r="BD363" s="30">
        <f ca="1">BD53+BD193-BD246</f>
        <v>11339100</v>
      </c>
      <c r="BE363" s="30">
        <f ca="1">BE53+BE193-BE246</f>
        <v>12081600</v>
      </c>
      <c r="BF363" s="30">
        <f ca="1">BF53+BF193-BF246</f>
        <v>12731100</v>
      </c>
      <c r="BG363" s="30">
        <f ca="1">BG53+BG193-BG246</f>
        <v>13253700</v>
      </c>
      <c r="BH363" s="30">
        <f ca="1">BH53+BH193-BH246</f>
        <v>13633125</v>
      </c>
      <c r="BI363" s="30">
        <f ca="1">BI53+BI193-BI246</f>
        <v>13875450</v>
      </c>
      <c r="BJ363" s="30">
        <f ca="1">BJ53+BJ193-BJ246</f>
        <v>14017042.5</v>
      </c>
      <c r="BK363" s="30">
        <f ca="1">BK53+BK193-BK246</f>
        <v>14093077.5</v>
      </c>
      <c r="BL363" s="30">
        <f ca="1">BL53+BL193-BL246</f>
        <v>14131027.5</v>
      </c>
      <c r="BM363" s="30">
        <f ca="1">BM53+BM193-BM246</f>
        <v>14148247.5</v>
      </c>
      <c r="BN363" s="30">
        <f ca="1">BN53+BN193-BN246</f>
        <v>14155087.5</v>
      </c>
      <c r="BO363" s="30">
        <f ca="1">BO53+BO193-BO246</f>
        <v>14157660</v>
      </c>
      <c r="BP363" s="30">
        <f ca="1">BP53+BP193-BP246</f>
        <v>14158515</v>
      </c>
      <c r="BQ363" s="30">
        <f ca="1">BQ53+BQ193-BQ246</f>
        <v>14158740</v>
      </c>
      <c r="BR363" s="30">
        <f ca="1">BR53+BR193-BR246</f>
        <v>14158792.499999998</v>
      </c>
      <c r="BS363" s="30">
        <f ca="1">BS53+BS193-BS246</f>
        <v>14158799.999999998</v>
      </c>
      <c r="BT363" s="30">
        <f ca="1">BT53+BT193-BT246</f>
        <v>14158799.999999998</v>
      </c>
      <c r="BU363" s="30">
        <f ca="1">BU53+BU193-BU246</f>
        <v>14158799.999999998</v>
      </c>
      <c r="BV363" s="30">
        <f>BV53+BV193-BV246</f>
        <v>0</v>
      </c>
      <c r="BW363" s="30">
        <f>BW53+BW193-BW246</f>
        <v>0</v>
      </c>
      <c r="BX363" s="30">
        <f>BX53+BX193-BX246</f>
        <v>0</v>
      </c>
      <c r="BY363" s="30">
        <f>BY53+BY193-BY246</f>
        <v>0</v>
      </c>
      <c r="BZ363" s="30">
        <f>BZ53+BZ193-BZ246</f>
        <v>0</v>
      </c>
      <c r="CA363" s="30">
        <f>CA53+CA193-CA246</f>
        <v>0</v>
      </c>
      <c r="CB363" s="30">
        <f>CB53+CB193-CB246</f>
        <v>0</v>
      </c>
      <c r="CC363" s="30">
        <f>CC53+CC193-CC246</f>
        <v>0</v>
      </c>
      <c r="CD363" s="30">
        <f>CD53+CD193-CD246</f>
        <v>0</v>
      </c>
      <c r="CE363" s="30">
        <f>CE53+CE193-CE246</f>
        <v>0</v>
      </c>
      <c r="CF363" s="30">
        <f>CF53+CF193-CF246</f>
        <v>0</v>
      </c>
      <c r="CG363" s="30">
        <f>CG53+CG193-CG246</f>
        <v>0</v>
      </c>
      <c r="CH363" s="30">
        <f>CH53+CH193-CH246</f>
        <v>0</v>
      </c>
      <c r="CI363" s="30">
        <f>CI53+CI193-CI246</f>
        <v>0</v>
      </c>
      <c r="CJ363" s="30">
        <f>CJ53+CJ193-CJ246</f>
        <v>0</v>
      </c>
      <c r="CK363" s="30">
        <f>CK53+CK193-CK246</f>
        <v>0</v>
      </c>
      <c r="CL363" s="30">
        <f>CL53+CL193-CL246</f>
        <v>0</v>
      </c>
      <c r="CM363" s="30">
        <f>CM53+CM193-CM246</f>
        <v>0</v>
      </c>
      <c r="CN363" s="30">
        <f>CN53+CN193-CN246</f>
        <v>0</v>
      </c>
      <c r="CO363" s="30">
        <f>CO53+CO193-CO246</f>
        <v>0</v>
      </c>
      <c r="CP363" s="30">
        <f>CP53+CP193-CP246</f>
        <v>0</v>
      </c>
      <c r="CQ363" s="30">
        <f>CQ53+CQ193-CQ246</f>
        <v>0</v>
      </c>
      <c r="CR363" s="30">
        <f>CR53+CR193-CR246</f>
        <v>0</v>
      </c>
      <c r="CS363" s="30">
        <f>CS53+CS193-CS246</f>
        <v>0</v>
      </c>
      <c r="CT363" s="30">
        <f>CT53+CT193-CT246</f>
        <v>0</v>
      </c>
    </row>
    <row r="364" spans="1:98" s="27" customFormat="1" ht="12" x14ac:dyDescent="0.25">
      <c r="A364" s="26">
        <f>ROW()</f>
        <v>364</v>
      </c>
      <c r="C364" s="142"/>
      <c r="E364" s="24"/>
      <c r="F364" s="66" t="str">
        <f t="shared" si="970"/>
        <v>АКТИВЫ</v>
      </c>
      <c r="G364" s="66" t="str">
        <f t="shared" si="971"/>
        <v>Склад ГП</v>
      </c>
      <c r="H364" s="27" t="str">
        <f>BP!$F$25</f>
        <v>Упаковка</v>
      </c>
      <c r="P364" s="30"/>
      <c r="R364" s="24"/>
      <c r="S364" s="30"/>
      <c r="V364" s="85"/>
      <c r="W364" s="29"/>
      <c r="Z364" s="30">
        <f ca="1">Z54+Z194-Z247</f>
        <v>0</v>
      </c>
      <c r="AA364" s="30">
        <f ca="1">AA54+AA194-AA247</f>
        <v>0</v>
      </c>
      <c r="AB364" s="30">
        <f ca="1">AB54+AB194-AB247</f>
        <v>0</v>
      </c>
      <c r="AC364" s="30">
        <f ca="1">AC54+AC194-AC247</f>
        <v>0</v>
      </c>
      <c r="AD364" s="30">
        <f ca="1">AD54+AD194-AD247</f>
        <v>0</v>
      </c>
      <c r="AE364" s="30">
        <f ca="1">AE54+AE194-AE247</f>
        <v>0</v>
      </c>
      <c r="AF364" s="30">
        <f ca="1">AF54+AF194-AF247</f>
        <v>0</v>
      </c>
      <c r="AG364" s="30">
        <f ca="1">AG54+AG194-AG247</f>
        <v>0</v>
      </c>
      <c r="AH364" s="30">
        <f ca="1">AH54+AH194-AH247</f>
        <v>1200.0000000000002</v>
      </c>
      <c r="AI364" s="30">
        <f ca="1">AI54+AI194-AI247</f>
        <v>5333.3333333333339</v>
      </c>
      <c r="AJ364" s="30">
        <f ca="1">AJ54+AJ194-AJ247</f>
        <v>10973.333333333334</v>
      </c>
      <c r="AK364" s="30">
        <f ca="1">AK54+AK194-AK247</f>
        <v>17336.666666666668</v>
      </c>
      <c r="AL364" s="30">
        <f ca="1">AL54+AL194-AL247</f>
        <v>23430.000000000004</v>
      </c>
      <c r="AM364" s="30">
        <f ca="1">AM54+AM194-AM247</f>
        <v>30907.000000000011</v>
      </c>
      <c r="AN364" s="30">
        <f ca="1">AN54+AN194-AN247</f>
        <v>47154.000000000015</v>
      </c>
      <c r="AO364" s="30">
        <f ca="1">AO54+AO194-AO247</f>
        <v>76280</v>
      </c>
      <c r="AP364" s="30">
        <f ca="1">AP54+AP194-AP247</f>
        <v>120543.00000000001</v>
      </c>
      <c r="AQ364" s="30">
        <f ca="1">AQ54+AQ194-AQ247</f>
        <v>179579.33333333337</v>
      </c>
      <c r="AR364" s="30">
        <f ca="1">AR54+AR194-AR247</f>
        <v>249536.50000000006</v>
      </c>
      <c r="AS364" s="30">
        <f ca="1">AS54+AS194-AS247</f>
        <v>326664.50000000006</v>
      </c>
      <c r="AT364" s="30">
        <f ca="1">AT54+AT194-AT247</f>
        <v>407975.83333333331</v>
      </c>
      <c r="AU364" s="30">
        <f ca="1">AU54+AU194-AU247</f>
        <v>491570.16666666674</v>
      </c>
      <c r="AV364" s="30">
        <f ca="1">AV54+AV194-AV247</f>
        <v>576312.16666666674</v>
      </c>
      <c r="AW364" s="30">
        <f ca="1">AW54+AW194-AW247</f>
        <v>661526.66666666674</v>
      </c>
      <c r="AX364" s="30">
        <f ca="1">AX54+AX194-AX247</f>
        <v>746931.66666666663</v>
      </c>
      <c r="AY364" s="30">
        <f ca="1">AY54+AY194-AY247</f>
        <v>832406.66666666663</v>
      </c>
      <c r="AZ364" s="30">
        <f ca="1">AZ54+AZ194-AZ247</f>
        <v>917900.83333333326</v>
      </c>
      <c r="BA364" s="30">
        <f ca="1">BA54+BA194-BA247</f>
        <v>1003399.9999999998</v>
      </c>
      <c r="BB364" s="30">
        <f ca="1">BB54+BB194-BB247</f>
        <v>1088899.9999999995</v>
      </c>
      <c r="BC364" s="30">
        <f ca="1">BC54+BC194-BC247</f>
        <v>1174399.9999999995</v>
      </c>
      <c r="BD364" s="30">
        <f ca="1">BD54+BD194-BD247</f>
        <v>1259899.9999999995</v>
      </c>
      <c r="BE364" s="30">
        <f ca="1">BE54+BE194-BE247</f>
        <v>1342399.9999999995</v>
      </c>
      <c r="BF364" s="30">
        <f ca="1">BF54+BF194-BF247</f>
        <v>1414566.666666666</v>
      </c>
      <c r="BG364" s="30">
        <f ca="1">BG54+BG194-BG247</f>
        <v>1472633.333333333</v>
      </c>
      <c r="BH364" s="30">
        <f ca="1">BH54+BH194-BH247</f>
        <v>1514791.6666666665</v>
      </c>
      <c r="BI364" s="30">
        <f ca="1">BI54+BI194-BI247</f>
        <v>1541716.6666666665</v>
      </c>
      <c r="BJ364" s="30">
        <f ca="1">BJ54+BJ194-BJ247</f>
        <v>1557449.1666666665</v>
      </c>
      <c r="BK364" s="30">
        <f ca="1">BK54+BK194-BK247</f>
        <v>1565897.4999999998</v>
      </c>
      <c r="BL364" s="30">
        <f ca="1">BL54+BL194-BL247</f>
        <v>1570114.1666666663</v>
      </c>
      <c r="BM364" s="30">
        <f ca="1">BM54+BM194-BM247</f>
        <v>1572027.4999999993</v>
      </c>
      <c r="BN364" s="30">
        <f ca="1">BN54+BN194-BN247</f>
        <v>1572787.4999999993</v>
      </c>
      <c r="BO364" s="30">
        <f ca="1">BO54+BO194-BO247</f>
        <v>1573073.333333333</v>
      </c>
      <c r="BP364" s="30">
        <f ca="1">BP54+BP194-BP247</f>
        <v>1573168.333333333</v>
      </c>
      <c r="BQ364" s="30">
        <f ca="1">BQ54+BQ194-BQ247</f>
        <v>1573193.333333333</v>
      </c>
      <c r="BR364" s="30">
        <f ca="1">BR54+BR194-BR247</f>
        <v>1573199.166666666</v>
      </c>
      <c r="BS364" s="30">
        <f ca="1">BS54+BS194-BS247</f>
        <v>1573199.9999999991</v>
      </c>
      <c r="BT364" s="30">
        <f ca="1">BT54+BT194-BT247</f>
        <v>1573199.9999999988</v>
      </c>
      <c r="BU364" s="30">
        <f ca="1">BU54+BU194-BU247</f>
        <v>1573199.9999999988</v>
      </c>
      <c r="BV364" s="30">
        <f>BV54+BV194-BV247</f>
        <v>0</v>
      </c>
      <c r="BW364" s="30">
        <f>BW54+BW194-BW247</f>
        <v>0</v>
      </c>
      <c r="BX364" s="30">
        <f>BX54+BX194-BX247</f>
        <v>0</v>
      </c>
      <c r="BY364" s="30">
        <f>BY54+BY194-BY247</f>
        <v>0</v>
      </c>
      <c r="BZ364" s="30">
        <f>BZ54+BZ194-BZ247</f>
        <v>0</v>
      </c>
      <c r="CA364" s="30">
        <f>CA54+CA194-CA247</f>
        <v>0</v>
      </c>
      <c r="CB364" s="30">
        <f>CB54+CB194-CB247</f>
        <v>0</v>
      </c>
      <c r="CC364" s="30">
        <f>CC54+CC194-CC247</f>
        <v>0</v>
      </c>
      <c r="CD364" s="30">
        <f>CD54+CD194-CD247</f>
        <v>0</v>
      </c>
      <c r="CE364" s="30">
        <f>CE54+CE194-CE247</f>
        <v>0</v>
      </c>
      <c r="CF364" s="30">
        <f>CF54+CF194-CF247</f>
        <v>0</v>
      </c>
      <c r="CG364" s="30">
        <f>CG54+CG194-CG247</f>
        <v>0</v>
      </c>
      <c r="CH364" s="30">
        <f>CH54+CH194-CH247</f>
        <v>0</v>
      </c>
      <c r="CI364" s="30">
        <f>CI54+CI194-CI247</f>
        <v>0</v>
      </c>
      <c r="CJ364" s="30">
        <f>CJ54+CJ194-CJ247</f>
        <v>0</v>
      </c>
      <c r="CK364" s="30">
        <f>CK54+CK194-CK247</f>
        <v>0</v>
      </c>
      <c r="CL364" s="30">
        <f>CL54+CL194-CL247</f>
        <v>0</v>
      </c>
      <c r="CM364" s="30">
        <f>CM54+CM194-CM247</f>
        <v>0</v>
      </c>
      <c r="CN364" s="30">
        <f>CN54+CN194-CN247</f>
        <v>0</v>
      </c>
      <c r="CO364" s="30">
        <f>CO54+CO194-CO247</f>
        <v>0</v>
      </c>
      <c r="CP364" s="30">
        <f>CP54+CP194-CP247</f>
        <v>0</v>
      </c>
      <c r="CQ364" s="30">
        <f>CQ54+CQ194-CQ247</f>
        <v>0</v>
      </c>
      <c r="CR364" s="30">
        <f>CR54+CR194-CR247</f>
        <v>0</v>
      </c>
      <c r="CS364" s="30">
        <f>CS54+CS194-CS247</f>
        <v>0</v>
      </c>
      <c r="CT364" s="30">
        <f>CT54+CT194-CT247</f>
        <v>0</v>
      </c>
    </row>
    <row r="365" spans="1:98" s="27" customFormat="1" ht="12" x14ac:dyDescent="0.25">
      <c r="A365" s="26">
        <f>ROW()</f>
        <v>365</v>
      </c>
      <c r="C365" s="142"/>
      <c r="E365" s="24"/>
      <c r="F365" s="66" t="str">
        <f t="shared" si="970"/>
        <v>АКТИВЫ</v>
      </c>
      <c r="G365" s="66" t="str">
        <f t="shared" si="971"/>
        <v>Склад ГП</v>
      </c>
      <c r="H365" s="27" t="str">
        <f>BP!$F$26</f>
        <v>ФОТ првПерс</v>
      </c>
      <c r="P365" s="30"/>
      <c r="R365" s="24"/>
      <c r="S365" s="30"/>
      <c r="V365" s="85"/>
      <c r="W365" s="29"/>
      <c r="Z365" s="30">
        <f ca="1">Z55+Z195-Z248</f>
        <v>0</v>
      </c>
      <c r="AA365" s="30">
        <f ca="1">AA55+AA195-AA248</f>
        <v>0</v>
      </c>
      <c r="AB365" s="30">
        <f ca="1">AB55+AB195-AB248</f>
        <v>0</v>
      </c>
      <c r="AC365" s="30">
        <f ca="1">AC55+AC195-AC248</f>
        <v>0</v>
      </c>
      <c r="AD365" s="30">
        <f ca="1">AD55+AD195-AD248</f>
        <v>0</v>
      </c>
      <c r="AE365" s="30">
        <f ca="1">AE55+AE195-AE248</f>
        <v>0</v>
      </c>
      <c r="AF365" s="30">
        <f ca="1">AF55+AF195-AF248</f>
        <v>0</v>
      </c>
      <c r="AG365" s="30">
        <f ca="1">AG55+AG195-AG248</f>
        <v>0</v>
      </c>
      <c r="AH365" s="30">
        <f ca="1">AH55+AH195-AH248</f>
        <v>900</v>
      </c>
      <c r="AI365" s="30">
        <f ca="1">AI55+AI195-AI248</f>
        <v>4000</v>
      </c>
      <c r="AJ365" s="30">
        <f ca="1">AJ55+AJ195-AJ248</f>
        <v>8230</v>
      </c>
      <c r="AK365" s="30">
        <f ca="1">AK55+AK195-AK248</f>
        <v>13002.5</v>
      </c>
      <c r="AL365" s="30">
        <f ca="1">AL55+AL195-AL248</f>
        <v>17572.5</v>
      </c>
      <c r="AM365" s="30">
        <f ca="1">AM55+AM195-AM248</f>
        <v>23180.25</v>
      </c>
      <c r="AN365" s="30">
        <f ca="1">AN55+AN195-AN248</f>
        <v>35365.5</v>
      </c>
      <c r="AO365" s="30">
        <f ca="1">AO55+AO195-AO248</f>
        <v>57210</v>
      </c>
      <c r="AP365" s="30">
        <f ca="1">AP55+AP195-AP248</f>
        <v>90407.25</v>
      </c>
      <c r="AQ365" s="30">
        <f ca="1">AQ55+AQ195-AQ248</f>
        <v>134684.5</v>
      </c>
      <c r="AR365" s="30">
        <f ca="1">AR55+AR195-AR248</f>
        <v>187152.375</v>
      </c>
      <c r="AS365" s="30">
        <f ca="1">AS55+AS195-AS248</f>
        <v>244998.375</v>
      </c>
      <c r="AT365" s="30">
        <f ca="1">AT55+AT195-AT248</f>
        <v>305981.875</v>
      </c>
      <c r="AU365" s="30">
        <f ca="1">AU55+AU195-AU248</f>
        <v>368677.625</v>
      </c>
      <c r="AV365" s="30">
        <f ca="1">AV55+AV195-AV248</f>
        <v>432234.125</v>
      </c>
      <c r="AW365" s="30">
        <f ca="1">AW55+AW195-AW248</f>
        <v>496145</v>
      </c>
      <c r="AX365" s="30">
        <f ca="1">AX55+AX195-AX248</f>
        <v>560198.75</v>
      </c>
      <c r="AY365" s="30">
        <f ca="1">AY55+AY195-AY248</f>
        <v>624305</v>
      </c>
      <c r="AZ365" s="30">
        <f ca="1">AZ55+AZ195-AZ248</f>
        <v>688425.625</v>
      </c>
      <c r="BA365" s="30">
        <f ca="1">BA55+BA195-BA248</f>
        <v>752550</v>
      </c>
      <c r="BB365" s="30">
        <f ca="1">BB55+BB195-BB248</f>
        <v>816675</v>
      </c>
      <c r="BC365" s="30">
        <f ca="1">BC55+BC195-BC248</f>
        <v>880800</v>
      </c>
      <c r="BD365" s="30">
        <f ca="1">BD55+BD195-BD248</f>
        <v>944925</v>
      </c>
      <c r="BE365" s="30">
        <f ca="1">BE55+BE195-BE248</f>
        <v>1006800</v>
      </c>
      <c r="BF365" s="30">
        <f ca="1">BF55+BF195-BF248</f>
        <v>1060925</v>
      </c>
      <c r="BG365" s="30">
        <f ca="1">BG55+BG195-BG248</f>
        <v>1104475</v>
      </c>
      <c r="BH365" s="30">
        <f ca="1">BH55+BH195-BH248</f>
        <v>1136093.75</v>
      </c>
      <c r="BI365" s="30">
        <f ca="1">BI55+BI195-BI248</f>
        <v>1156287.5</v>
      </c>
      <c r="BJ365" s="30">
        <f ca="1">BJ55+BJ195-BJ248</f>
        <v>1168086.875</v>
      </c>
      <c r="BK365" s="30">
        <f ca="1">BK55+BK195-BK248</f>
        <v>1174423.125</v>
      </c>
      <c r="BL365" s="30">
        <f ca="1">BL55+BL195-BL248</f>
        <v>1177585.625</v>
      </c>
      <c r="BM365" s="30">
        <f ca="1">BM55+BM195-BM248</f>
        <v>1179020.625</v>
      </c>
      <c r="BN365" s="30">
        <f ca="1">BN55+BN195-BN248</f>
        <v>1179590.625</v>
      </c>
      <c r="BO365" s="30">
        <f ca="1">BO55+BO195-BO248</f>
        <v>1179805</v>
      </c>
      <c r="BP365" s="30">
        <f ca="1">BP55+BP195-BP248</f>
        <v>1179876.25</v>
      </c>
      <c r="BQ365" s="30">
        <f ca="1">BQ55+BQ195-BQ248</f>
        <v>1179895</v>
      </c>
      <c r="BR365" s="30">
        <f ca="1">BR55+BR195-BR248</f>
        <v>1179899.375</v>
      </c>
      <c r="BS365" s="30">
        <f ca="1">BS55+BS195-BS248</f>
        <v>1179900</v>
      </c>
      <c r="BT365" s="30">
        <f ca="1">BT55+BT195-BT248</f>
        <v>1179900</v>
      </c>
      <c r="BU365" s="30">
        <f ca="1">BU55+BU195-BU248</f>
        <v>1179900</v>
      </c>
      <c r="BV365" s="30">
        <f>BV55+BV195-BV248</f>
        <v>0</v>
      </c>
      <c r="BW365" s="30">
        <f>BW55+BW195-BW248</f>
        <v>0</v>
      </c>
      <c r="BX365" s="30">
        <f>BX55+BX195-BX248</f>
        <v>0</v>
      </c>
      <c r="BY365" s="30">
        <f>BY55+BY195-BY248</f>
        <v>0</v>
      </c>
      <c r="BZ365" s="30">
        <f>BZ55+BZ195-BZ248</f>
        <v>0</v>
      </c>
      <c r="CA365" s="30">
        <f>CA55+CA195-CA248</f>
        <v>0</v>
      </c>
      <c r="CB365" s="30">
        <f>CB55+CB195-CB248</f>
        <v>0</v>
      </c>
      <c r="CC365" s="30">
        <f>CC55+CC195-CC248</f>
        <v>0</v>
      </c>
      <c r="CD365" s="30">
        <f>CD55+CD195-CD248</f>
        <v>0</v>
      </c>
      <c r="CE365" s="30">
        <f>CE55+CE195-CE248</f>
        <v>0</v>
      </c>
      <c r="CF365" s="30">
        <f>CF55+CF195-CF248</f>
        <v>0</v>
      </c>
      <c r="CG365" s="30">
        <f>CG55+CG195-CG248</f>
        <v>0</v>
      </c>
      <c r="CH365" s="30">
        <f>CH55+CH195-CH248</f>
        <v>0</v>
      </c>
      <c r="CI365" s="30">
        <f>CI55+CI195-CI248</f>
        <v>0</v>
      </c>
      <c r="CJ365" s="30">
        <f>CJ55+CJ195-CJ248</f>
        <v>0</v>
      </c>
      <c r="CK365" s="30">
        <f>CK55+CK195-CK248</f>
        <v>0</v>
      </c>
      <c r="CL365" s="30">
        <f>CL55+CL195-CL248</f>
        <v>0</v>
      </c>
      <c r="CM365" s="30">
        <f>CM55+CM195-CM248</f>
        <v>0</v>
      </c>
      <c r="CN365" s="30">
        <f>CN55+CN195-CN248</f>
        <v>0</v>
      </c>
      <c r="CO365" s="30">
        <f>CO55+CO195-CO248</f>
        <v>0</v>
      </c>
      <c r="CP365" s="30">
        <f>CP55+CP195-CP248</f>
        <v>0</v>
      </c>
      <c r="CQ365" s="30">
        <f>CQ55+CQ195-CQ248</f>
        <v>0</v>
      </c>
      <c r="CR365" s="30">
        <f>CR55+CR195-CR248</f>
        <v>0</v>
      </c>
      <c r="CS365" s="30">
        <f>CS55+CS195-CS248</f>
        <v>0</v>
      </c>
      <c r="CT365" s="30">
        <f>CT55+CT195-CT248</f>
        <v>0</v>
      </c>
    </row>
    <row r="366" spans="1:98" s="27" customFormat="1" ht="12" x14ac:dyDescent="0.25">
      <c r="A366" s="26">
        <f>ROW()</f>
        <v>366</v>
      </c>
      <c r="C366" s="142"/>
      <c r="E366" s="24"/>
      <c r="F366" s="66" t="str">
        <f t="shared" si="970"/>
        <v>АКТИВЫ</v>
      </c>
      <c r="G366" s="66" t="str">
        <f t="shared" si="971"/>
        <v>Склад ГП</v>
      </c>
      <c r="H366" s="27" t="str">
        <f>BP!$F$27</f>
        <v>ФОТ упак</v>
      </c>
      <c r="P366" s="30"/>
      <c r="R366" s="24"/>
      <c r="S366" s="30"/>
      <c r="V366" s="85"/>
      <c r="W366" s="29"/>
      <c r="Z366" s="30">
        <f ca="1">Z56+Z196-Z249</f>
        <v>0</v>
      </c>
      <c r="AA366" s="30">
        <f ca="1">AA56+AA196-AA249</f>
        <v>0</v>
      </c>
      <c r="AB366" s="30">
        <f ca="1">AB56+AB196-AB249</f>
        <v>0</v>
      </c>
      <c r="AC366" s="30">
        <f ca="1">AC56+AC196-AC249</f>
        <v>0</v>
      </c>
      <c r="AD366" s="30">
        <f ca="1">AD56+AD196-AD249</f>
        <v>0</v>
      </c>
      <c r="AE366" s="30">
        <f ca="1">AE56+AE196-AE249</f>
        <v>0</v>
      </c>
      <c r="AF366" s="30">
        <f ca="1">AF56+AF196-AF249</f>
        <v>0</v>
      </c>
      <c r="AG366" s="30">
        <f ca="1">AG56+AG196-AG249</f>
        <v>0</v>
      </c>
      <c r="AH366" s="30">
        <f ca="1">AH56+AH196-AH249</f>
        <v>450</v>
      </c>
      <c r="AI366" s="30">
        <f ca="1">AI56+AI196-AI249</f>
        <v>2000</v>
      </c>
      <c r="AJ366" s="30">
        <f ca="1">AJ56+AJ196-AJ249</f>
        <v>4115</v>
      </c>
      <c r="AK366" s="30">
        <f ca="1">AK56+AK196-AK249</f>
        <v>6501.25</v>
      </c>
      <c r="AL366" s="30">
        <f ca="1">AL56+AL196-AL249</f>
        <v>8786.25</v>
      </c>
      <c r="AM366" s="30">
        <f ca="1">AM56+AM196-AM249</f>
        <v>11590.125</v>
      </c>
      <c r="AN366" s="30">
        <f ca="1">AN56+AN196-AN249</f>
        <v>17682.75</v>
      </c>
      <c r="AO366" s="30">
        <f ca="1">AO56+AO196-AO249</f>
        <v>28605</v>
      </c>
      <c r="AP366" s="30">
        <f ca="1">AP56+AP196-AP249</f>
        <v>45203.625</v>
      </c>
      <c r="AQ366" s="30">
        <f ca="1">AQ56+AQ196-AQ249</f>
        <v>67342.25</v>
      </c>
      <c r="AR366" s="30">
        <f ca="1">AR56+AR196-AR249</f>
        <v>93576.1875</v>
      </c>
      <c r="AS366" s="30">
        <f ca="1">AS56+AS196-AS249</f>
        <v>122499.1875</v>
      </c>
      <c r="AT366" s="30">
        <f ca="1">AT56+AT196-AT249</f>
        <v>152990.9375</v>
      </c>
      <c r="AU366" s="30">
        <f ca="1">AU56+AU196-AU249</f>
        <v>184338.8125</v>
      </c>
      <c r="AV366" s="30">
        <f ca="1">AV56+AV196-AV249</f>
        <v>216117.0625</v>
      </c>
      <c r="AW366" s="30">
        <f ca="1">AW56+AW196-AW249</f>
        <v>248072.5</v>
      </c>
      <c r="AX366" s="30">
        <f ca="1">AX56+AX196-AX249</f>
        <v>280099.375</v>
      </c>
      <c r="AY366" s="30">
        <f ca="1">AY56+AY196-AY249</f>
        <v>312152.5</v>
      </c>
      <c r="AZ366" s="30">
        <f ca="1">AZ56+AZ196-AZ249</f>
        <v>344212.8125</v>
      </c>
      <c r="BA366" s="30">
        <f ca="1">BA56+BA196-BA249</f>
        <v>376275</v>
      </c>
      <c r="BB366" s="30">
        <f ca="1">BB56+BB196-BB249</f>
        <v>408337.5</v>
      </c>
      <c r="BC366" s="30">
        <f ca="1">BC56+BC196-BC249</f>
        <v>440400</v>
      </c>
      <c r="BD366" s="30">
        <f ca="1">BD56+BD196-BD249</f>
        <v>472462.5</v>
      </c>
      <c r="BE366" s="30">
        <f ca="1">BE56+BE196-BE249</f>
        <v>503400</v>
      </c>
      <c r="BF366" s="30">
        <f ca="1">BF56+BF196-BF249</f>
        <v>530462.5</v>
      </c>
      <c r="BG366" s="30">
        <f ca="1">BG56+BG196-BG249</f>
        <v>552237.5</v>
      </c>
      <c r="BH366" s="30">
        <f ca="1">BH56+BH196-BH249</f>
        <v>568046.875</v>
      </c>
      <c r="BI366" s="30">
        <f ca="1">BI56+BI196-BI249</f>
        <v>578143.75</v>
      </c>
      <c r="BJ366" s="30">
        <f ca="1">BJ56+BJ196-BJ249</f>
        <v>584043.4375</v>
      </c>
      <c r="BK366" s="30">
        <f ca="1">BK56+BK196-BK249</f>
        <v>587211.5625</v>
      </c>
      <c r="BL366" s="30">
        <f ca="1">BL56+BL196-BL249</f>
        <v>588792.8125</v>
      </c>
      <c r="BM366" s="30">
        <f ca="1">BM56+BM196-BM249</f>
        <v>589510.3125</v>
      </c>
      <c r="BN366" s="30">
        <f ca="1">BN56+BN196-BN249</f>
        <v>589795.3125</v>
      </c>
      <c r="BO366" s="30">
        <f ca="1">BO56+BO196-BO249</f>
        <v>589902.5</v>
      </c>
      <c r="BP366" s="30">
        <f ca="1">BP56+BP196-BP249</f>
        <v>589938.125</v>
      </c>
      <c r="BQ366" s="30">
        <f ca="1">BQ56+BQ196-BQ249</f>
        <v>589947.5</v>
      </c>
      <c r="BR366" s="30">
        <f ca="1">BR56+BR196-BR249</f>
        <v>589949.6875</v>
      </c>
      <c r="BS366" s="30">
        <f ca="1">BS56+BS196-BS249</f>
        <v>589950</v>
      </c>
      <c r="BT366" s="30">
        <f ca="1">BT56+BT196-BT249</f>
        <v>589950</v>
      </c>
      <c r="BU366" s="30">
        <f ca="1">BU56+BU196-BU249</f>
        <v>589950</v>
      </c>
      <c r="BV366" s="30">
        <f>BV56+BV196-BV249</f>
        <v>0</v>
      </c>
      <c r="BW366" s="30">
        <f>BW56+BW196-BW249</f>
        <v>0</v>
      </c>
      <c r="BX366" s="30">
        <f>BX56+BX196-BX249</f>
        <v>0</v>
      </c>
      <c r="BY366" s="30">
        <f>BY56+BY196-BY249</f>
        <v>0</v>
      </c>
      <c r="BZ366" s="30">
        <f>BZ56+BZ196-BZ249</f>
        <v>0</v>
      </c>
      <c r="CA366" s="30">
        <f>CA56+CA196-CA249</f>
        <v>0</v>
      </c>
      <c r="CB366" s="30">
        <f>CB56+CB196-CB249</f>
        <v>0</v>
      </c>
      <c r="CC366" s="30">
        <f>CC56+CC196-CC249</f>
        <v>0</v>
      </c>
      <c r="CD366" s="30">
        <f>CD56+CD196-CD249</f>
        <v>0</v>
      </c>
      <c r="CE366" s="30">
        <f>CE56+CE196-CE249</f>
        <v>0</v>
      </c>
      <c r="CF366" s="30">
        <f>CF56+CF196-CF249</f>
        <v>0</v>
      </c>
      <c r="CG366" s="30">
        <f>CG56+CG196-CG249</f>
        <v>0</v>
      </c>
      <c r="CH366" s="30">
        <f>CH56+CH196-CH249</f>
        <v>0</v>
      </c>
      <c r="CI366" s="30">
        <f>CI56+CI196-CI249</f>
        <v>0</v>
      </c>
      <c r="CJ366" s="30">
        <f>CJ56+CJ196-CJ249</f>
        <v>0</v>
      </c>
      <c r="CK366" s="30">
        <f>CK56+CK196-CK249</f>
        <v>0</v>
      </c>
      <c r="CL366" s="30">
        <f>CL56+CL196-CL249</f>
        <v>0</v>
      </c>
      <c r="CM366" s="30">
        <f>CM56+CM196-CM249</f>
        <v>0</v>
      </c>
      <c r="CN366" s="30">
        <f>CN56+CN196-CN249</f>
        <v>0</v>
      </c>
      <c r="CO366" s="30">
        <f>CO56+CO196-CO249</f>
        <v>0</v>
      </c>
      <c r="CP366" s="30">
        <f>CP56+CP196-CP249</f>
        <v>0</v>
      </c>
      <c r="CQ366" s="30">
        <f>CQ56+CQ196-CQ249</f>
        <v>0</v>
      </c>
      <c r="CR366" s="30">
        <f>CR56+CR196-CR249</f>
        <v>0</v>
      </c>
      <c r="CS366" s="30">
        <f>CS56+CS196-CS249</f>
        <v>0</v>
      </c>
      <c r="CT366" s="30">
        <f>CT56+CT196-CT249</f>
        <v>0</v>
      </c>
    </row>
    <row r="367" spans="1:98" s="27" customFormat="1" ht="12" x14ac:dyDescent="0.25">
      <c r="A367" s="26">
        <f>ROW()</f>
        <v>367</v>
      </c>
      <c r="C367" s="142"/>
      <c r="E367" s="24"/>
      <c r="F367" s="66" t="str">
        <f t="shared" si="970"/>
        <v>АКТИВЫ</v>
      </c>
      <c r="G367" s="66" t="str">
        <f t="shared" si="971"/>
        <v>Склад ГП</v>
      </c>
      <c r="H367" s="27" t="str">
        <f>BP!$F$28</f>
        <v>Соцсборы</v>
      </c>
      <c r="P367" s="30"/>
      <c r="R367" s="24"/>
      <c r="S367" s="30"/>
      <c r="V367" s="85"/>
      <c r="W367" s="29"/>
      <c r="Z367" s="30">
        <f ca="1">Z57+Z197-Z250</f>
        <v>0</v>
      </c>
      <c r="AA367" s="30">
        <f ca="1">AA57+AA197-AA250</f>
        <v>0</v>
      </c>
      <c r="AB367" s="30">
        <f ca="1">AB57+AB197-AB250</f>
        <v>0</v>
      </c>
      <c r="AC367" s="30">
        <f ca="1">AC57+AC197-AC250</f>
        <v>0</v>
      </c>
      <c r="AD367" s="30">
        <f ca="1">AD57+AD197-AD250</f>
        <v>0</v>
      </c>
      <c r="AE367" s="30">
        <f ca="1">AE57+AE197-AE250</f>
        <v>0</v>
      </c>
      <c r="AF367" s="30">
        <f ca="1">AF57+AF197-AF250</f>
        <v>0</v>
      </c>
      <c r="AG367" s="30">
        <f ca="1">AG57+AG197-AG250</f>
        <v>0</v>
      </c>
      <c r="AH367" s="30">
        <f ca="1">AH57+AH197-AH250</f>
        <v>405</v>
      </c>
      <c r="AI367" s="30">
        <f ca="1">AI57+AI197-AI250</f>
        <v>1800</v>
      </c>
      <c r="AJ367" s="30">
        <f ca="1">AJ57+AJ197-AJ250</f>
        <v>3703.5</v>
      </c>
      <c r="AK367" s="30">
        <f ca="1">AK57+AK197-AK250</f>
        <v>5851.125</v>
      </c>
      <c r="AL367" s="30">
        <f ca="1">AL57+AL197-AL250</f>
        <v>7907.625</v>
      </c>
      <c r="AM367" s="30">
        <f ca="1">AM57+AM197-AM250</f>
        <v>10431.112499999999</v>
      </c>
      <c r="AN367" s="30">
        <f ca="1">AN57+AN197-AN250</f>
        <v>15914.475000000002</v>
      </c>
      <c r="AO367" s="30">
        <f ca="1">AO57+AO197-AO250</f>
        <v>25744.500000000004</v>
      </c>
      <c r="AP367" s="30">
        <f ca="1">AP57+AP197-AP250</f>
        <v>40683.262499999997</v>
      </c>
      <c r="AQ367" s="30">
        <f ca="1">AQ57+AQ197-AQ250</f>
        <v>60608.024999999994</v>
      </c>
      <c r="AR367" s="30">
        <f ca="1">AR57+AR197-AR250</f>
        <v>84218.568750000006</v>
      </c>
      <c r="AS367" s="30">
        <f ca="1">AS57+AS197-AS250</f>
        <v>110249.26875</v>
      </c>
      <c r="AT367" s="30">
        <f ca="1">AT57+AT197-AT250</f>
        <v>137691.84375</v>
      </c>
      <c r="AU367" s="30">
        <f ca="1">AU57+AU197-AU250</f>
        <v>165904.93124999999</v>
      </c>
      <c r="AV367" s="30">
        <f ca="1">AV57+AV197-AV250</f>
        <v>194505.35625000001</v>
      </c>
      <c r="AW367" s="30">
        <f ca="1">AW57+AW197-AW250</f>
        <v>223265.25</v>
      </c>
      <c r="AX367" s="30">
        <f ca="1">AX57+AX197-AX250</f>
        <v>252089.4375</v>
      </c>
      <c r="AY367" s="30">
        <f ca="1">AY57+AY197-AY250</f>
        <v>280937.25</v>
      </c>
      <c r="AZ367" s="30">
        <f ca="1">AZ57+AZ197-AZ250</f>
        <v>309791.53125</v>
      </c>
      <c r="BA367" s="30">
        <f ca="1">BA57+BA197-BA250</f>
        <v>338647.5</v>
      </c>
      <c r="BB367" s="30">
        <f ca="1">BB57+BB197-BB250</f>
        <v>367503.75</v>
      </c>
      <c r="BC367" s="30">
        <f ca="1">BC57+BC197-BC250</f>
        <v>396360</v>
      </c>
      <c r="BD367" s="30">
        <f ca="1">BD57+BD197-BD250</f>
        <v>425216.25</v>
      </c>
      <c r="BE367" s="30">
        <f ca="1">BE57+BE197-BE250</f>
        <v>453060</v>
      </c>
      <c r="BF367" s="30">
        <f ca="1">BF57+BF197-BF250</f>
        <v>477416.25</v>
      </c>
      <c r="BG367" s="30">
        <f ca="1">BG57+BG197-BG250</f>
        <v>497013.75</v>
      </c>
      <c r="BH367" s="30">
        <f ca="1">BH57+BH197-BH250</f>
        <v>511242.1875</v>
      </c>
      <c r="BI367" s="30">
        <f ca="1">BI57+BI197-BI250</f>
        <v>520329.375</v>
      </c>
      <c r="BJ367" s="30">
        <f ca="1">BJ57+BJ197-BJ250</f>
        <v>525639.09375</v>
      </c>
      <c r="BK367" s="30">
        <f ca="1">BK57+BK197-BK250</f>
        <v>528490.40625</v>
      </c>
      <c r="BL367" s="30">
        <f ca="1">BL57+BL197-BL250</f>
        <v>529913.53125</v>
      </c>
      <c r="BM367" s="30">
        <f ca="1">BM57+BM197-BM250</f>
        <v>530559.28125</v>
      </c>
      <c r="BN367" s="30">
        <f ca="1">BN57+BN197-BN250</f>
        <v>530815.78125</v>
      </c>
      <c r="BO367" s="30">
        <f ca="1">BO57+BO197-BO250</f>
        <v>530912.25</v>
      </c>
      <c r="BP367" s="30">
        <f ca="1">BP57+BP197-BP250</f>
        <v>530944.3125</v>
      </c>
      <c r="BQ367" s="30">
        <f ca="1">BQ57+BQ197-BQ250</f>
        <v>530952.75</v>
      </c>
      <c r="BR367" s="30">
        <f ca="1">BR57+BR197-BR250</f>
        <v>530954.71875</v>
      </c>
      <c r="BS367" s="30">
        <f ca="1">BS57+BS197-BS250</f>
        <v>530955</v>
      </c>
      <c r="BT367" s="30">
        <f ca="1">BT57+BT197-BT250</f>
        <v>530955</v>
      </c>
      <c r="BU367" s="30">
        <f ca="1">BU57+BU197-BU250</f>
        <v>530955</v>
      </c>
      <c r="BV367" s="30">
        <f>BV57+BV197-BV250</f>
        <v>0</v>
      </c>
      <c r="BW367" s="30">
        <f>BW57+BW197-BW250</f>
        <v>0</v>
      </c>
      <c r="BX367" s="30">
        <f>BX57+BX197-BX250</f>
        <v>0</v>
      </c>
      <c r="BY367" s="30">
        <f>BY57+BY197-BY250</f>
        <v>0</v>
      </c>
      <c r="BZ367" s="30">
        <f>BZ57+BZ197-BZ250</f>
        <v>0</v>
      </c>
      <c r="CA367" s="30">
        <f>CA57+CA197-CA250</f>
        <v>0</v>
      </c>
      <c r="CB367" s="30">
        <f>CB57+CB197-CB250</f>
        <v>0</v>
      </c>
      <c r="CC367" s="30">
        <f>CC57+CC197-CC250</f>
        <v>0</v>
      </c>
      <c r="CD367" s="30">
        <f>CD57+CD197-CD250</f>
        <v>0</v>
      </c>
      <c r="CE367" s="30">
        <f>CE57+CE197-CE250</f>
        <v>0</v>
      </c>
      <c r="CF367" s="30">
        <f>CF57+CF197-CF250</f>
        <v>0</v>
      </c>
      <c r="CG367" s="30">
        <f>CG57+CG197-CG250</f>
        <v>0</v>
      </c>
      <c r="CH367" s="30">
        <f>CH57+CH197-CH250</f>
        <v>0</v>
      </c>
      <c r="CI367" s="30">
        <f>CI57+CI197-CI250</f>
        <v>0</v>
      </c>
      <c r="CJ367" s="30">
        <f>CJ57+CJ197-CJ250</f>
        <v>0</v>
      </c>
      <c r="CK367" s="30">
        <f>CK57+CK197-CK250</f>
        <v>0</v>
      </c>
      <c r="CL367" s="30">
        <f>CL57+CL197-CL250</f>
        <v>0</v>
      </c>
      <c r="CM367" s="30">
        <f>CM57+CM197-CM250</f>
        <v>0</v>
      </c>
      <c r="CN367" s="30">
        <f>CN57+CN197-CN250</f>
        <v>0</v>
      </c>
      <c r="CO367" s="30">
        <f>CO57+CO197-CO250</f>
        <v>0</v>
      </c>
      <c r="CP367" s="30">
        <f>CP57+CP197-CP250</f>
        <v>0</v>
      </c>
      <c r="CQ367" s="30">
        <f>CQ57+CQ197-CQ250</f>
        <v>0</v>
      </c>
      <c r="CR367" s="30">
        <f>CR57+CR197-CR250</f>
        <v>0</v>
      </c>
      <c r="CS367" s="30">
        <f>CS57+CS197-CS250</f>
        <v>0</v>
      </c>
      <c r="CT367" s="30">
        <f>CT57+CT197-CT250</f>
        <v>0</v>
      </c>
    </row>
    <row r="368" spans="1:98" s="27" customFormat="1" ht="12" x14ac:dyDescent="0.25">
      <c r="A368" s="26">
        <f>ROW()</f>
        <v>368</v>
      </c>
      <c r="C368" s="142"/>
      <c r="E368" s="24"/>
      <c r="F368" s="66" t="str">
        <f t="shared" si="970"/>
        <v>АКТИВЫ</v>
      </c>
      <c r="G368" s="66" t="str">
        <f t="shared" si="971"/>
        <v>Склад ГП</v>
      </c>
      <c r="H368" s="27" t="str">
        <f>BP!$F$29</f>
        <v>ЭлЭн</v>
      </c>
      <c r="P368" s="30"/>
      <c r="R368" s="24"/>
      <c r="S368" s="30"/>
      <c r="V368" s="85"/>
      <c r="W368" s="29"/>
      <c r="Z368" s="30">
        <f ca="1">Z58+Z198-Z251</f>
        <v>0</v>
      </c>
      <c r="AA368" s="30">
        <f ca="1">AA58+AA198-AA251</f>
        <v>0</v>
      </c>
      <c r="AB368" s="30">
        <f ca="1">AB58+AB198-AB251</f>
        <v>0</v>
      </c>
      <c r="AC368" s="30">
        <f ca="1">AC58+AC198-AC251</f>
        <v>0</v>
      </c>
      <c r="AD368" s="30">
        <f ca="1">AD58+AD198-AD251</f>
        <v>0</v>
      </c>
      <c r="AE368" s="30">
        <f ca="1">AE58+AE198-AE251</f>
        <v>0</v>
      </c>
      <c r="AF368" s="30">
        <f ca="1">AF58+AF198-AF251</f>
        <v>0</v>
      </c>
      <c r="AG368" s="30">
        <f ca="1">AG58+AG198-AG251</f>
        <v>0</v>
      </c>
      <c r="AH368" s="30">
        <f ca="1">AH58+AH198-AH251</f>
        <v>138.00000000000003</v>
      </c>
      <c r="AI368" s="30">
        <f ca="1">AI58+AI198-AI251</f>
        <v>613.33333333333348</v>
      </c>
      <c r="AJ368" s="30">
        <f ca="1">AJ58+AJ198-AJ251</f>
        <v>1261.9333333333336</v>
      </c>
      <c r="AK368" s="30">
        <f ca="1">AK58+AK198-AK251</f>
        <v>1993.7166666666672</v>
      </c>
      <c r="AL368" s="30">
        <f ca="1">AL58+AL198-AL251</f>
        <v>2694.4500000000007</v>
      </c>
      <c r="AM368" s="30">
        <f ca="1">AM58+AM198-AM251</f>
        <v>3554.3050000000012</v>
      </c>
      <c r="AN368" s="30">
        <f ca="1">AN58+AN198-AN251</f>
        <v>5422.7100000000009</v>
      </c>
      <c r="AO368" s="30">
        <f ca="1">AO58+AO198-AO251</f>
        <v>8772.2000000000007</v>
      </c>
      <c r="AP368" s="30">
        <f ca="1">AP58+AP198-AP251</f>
        <v>13862.445</v>
      </c>
      <c r="AQ368" s="30">
        <f ca="1">AQ58+AQ198-AQ251</f>
        <v>20651.623333333333</v>
      </c>
      <c r="AR368" s="30">
        <f ca="1">AR58+AR198-AR251</f>
        <v>28696.697500000002</v>
      </c>
      <c r="AS368" s="30">
        <f ca="1">AS58+AS198-AS251</f>
        <v>37566.417500000003</v>
      </c>
      <c r="AT368" s="30">
        <f ca="1">AT58+AT198-AT251</f>
        <v>46917.22083333334</v>
      </c>
      <c r="AU368" s="30">
        <f ca="1">AU58+AU198-AU251</f>
        <v>56530.569166666661</v>
      </c>
      <c r="AV368" s="30">
        <f ca="1">AV58+AV198-AV251</f>
        <v>66275.89916666667</v>
      </c>
      <c r="AW368" s="30">
        <f ca="1">AW58+AW198-AW251</f>
        <v>76075.56666666668</v>
      </c>
      <c r="AX368" s="30">
        <f ca="1">AX58+AX198-AX251</f>
        <v>85897.141666666677</v>
      </c>
      <c r="AY368" s="30">
        <f ca="1">AY58+AY198-AY251</f>
        <v>95726.766666666692</v>
      </c>
      <c r="AZ368" s="30">
        <f ca="1">AZ58+AZ198-AZ251</f>
        <v>105558.59583333335</v>
      </c>
      <c r="BA368" s="30">
        <f ca="1">BA58+BA198-BA251</f>
        <v>115391.00000000001</v>
      </c>
      <c r="BB368" s="30">
        <f ca="1">BB58+BB198-BB251</f>
        <v>125223.50000000003</v>
      </c>
      <c r="BC368" s="30">
        <f ca="1">BC58+BC198-BC251</f>
        <v>135056.00000000003</v>
      </c>
      <c r="BD368" s="30">
        <f ca="1">BD58+BD198-BD251</f>
        <v>144888.50000000003</v>
      </c>
      <c r="BE368" s="30">
        <f ca="1">BE58+BE198-BE251</f>
        <v>154376.00000000006</v>
      </c>
      <c r="BF368" s="30">
        <f ca="1">BF58+BF198-BF251</f>
        <v>162675.16666666674</v>
      </c>
      <c r="BG368" s="30">
        <f ca="1">BG58+BG198-BG251</f>
        <v>169352.83333333343</v>
      </c>
      <c r="BH368" s="30">
        <f ca="1">BH58+BH198-BH251</f>
        <v>174201.04166666674</v>
      </c>
      <c r="BI368" s="30">
        <f ca="1">BI58+BI198-BI251</f>
        <v>177297.41666666674</v>
      </c>
      <c r="BJ368" s="30">
        <f ca="1">BJ58+BJ198-BJ251</f>
        <v>179106.65416666676</v>
      </c>
      <c r="BK368" s="30">
        <f ca="1">BK58+BK198-BK251</f>
        <v>180078.21250000011</v>
      </c>
      <c r="BL368" s="30">
        <f ca="1">BL58+BL198-BL251</f>
        <v>180563.12916666677</v>
      </c>
      <c r="BM368" s="30">
        <f ca="1">BM58+BM198-BM251</f>
        <v>180783.16250000009</v>
      </c>
      <c r="BN368" s="30">
        <f ca="1">BN58+BN198-BN251</f>
        <v>180870.56250000009</v>
      </c>
      <c r="BO368" s="30">
        <f ca="1">BO58+BO198-BO251</f>
        <v>180903.43333333341</v>
      </c>
      <c r="BP368" s="30">
        <f ca="1">BP58+BP198-BP251</f>
        <v>180914.35833333345</v>
      </c>
      <c r="BQ368" s="30">
        <f ca="1">BQ58+BQ198-BQ251</f>
        <v>180917.23333333351</v>
      </c>
      <c r="BR368" s="30">
        <f ca="1">BR58+BR198-BR251</f>
        <v>180917.90416666682</v>
      </c>
      <c r="BS368" s="30">
        <f ca="1">BS58+BS198-BS251</f>
        <v>180918.00000000015</v>
      </c>
      <c r="BT368" s="30">
        <f ca="1">BT58+BT198-BT251</f>
        <v>180918.00000000015</v>
      </c>
      <c r="BU368" s="30">
        <f ca="1">BU58+BU198-BU251</f>
        <v>180918.00000000015</v>
      </c>
      <c r="BV368" s="30">
        <f>BV58+BV198-BV251</f>
        <v>0</v>
      </c>
      <c r="BW368" s="30">
        <f>BW58+BW198-BW251</f>
        <v>0</v>
      </c>
      <c r="BX368" s="30">
        <f>BX58+BX198-BX251</f>
        <v>0</v>
      </c>
      <c r="BY368" s="30">
        <f>BY58+BY198-BY251</f>
        <v>0</v>
      </c>
      <c r="BZ368" s="30">
        <f>BZ58+BZ198-BZ251</f>
        <v>0</v>
      </c>
      <c r="CA368" s="30">
        <f>CA58+CA198-CA251</f>
        <v>0</v>
      </c>
      <c r="CB368" s="30">
        <f>CB58+CB198-CB251</f>
        <v>0</v>
      </c>
      <c r="CC368" s="30">
        <f>CC58+CC198-CC251</f>
        <v>0</v>
      </c>
      <c r="CD368" s="30">
        <f>CD58+CD198-CD251</f>
        <v>0</v>
      </c>
      <c r="CE368" s="30">
        <f>CE58+CE198-CE251</f>
        <v>0</v>
      </c>
      <c r="CF368" s="30">
        <f>CF58+CF198-CF251</f>
        <v>0</v>
      </c>
      <c r="CG368" s="30">
        <f>CG58+CG198-CG251</f>
        <v>0</v>
      </c>
      <c r="CH368" s="30">
        <f>CH58+CH198-CH251</f>
        <v>0</v>
      </c>
      <c r="CI368" s="30">
        <f>CI58+CI198-CI251</f>
        <v>0</v>
      </c>
      <c r="CJ368" s="30">
        <f>CJ58+CJ198-CJ251</f>
        <v>0</v>
      </c>
      <c r="CK368" s="30">
        <f>CK58+CK198-CK251</f>
        <v>0</v>
      </c>
      <c r="CL368" s="30">
        <f>CL58+CL198-CL251</f>
        <v>0</v>
      </c>
      <c r="CM368" s="30">
        <f>CM58+CM198-CM251</f>
        <v>0</v>
      </c>
      <c r="CN368" s="30">
        <f>CN58+CN198-CN251</f>
        <v>0</v>
      </c>
      <c r="CO368" s="30">
        <f>CO58+CO198-CO251</f>
        <v>0</v>
      </c>
      <c r="CP368" s="30">
        <f>CP58+CP198-CP251</f>
        <v>0</v>
      </c>
      <c r="CQ368" s="30">
        <f>CQ58+CQ198-CQ251</f>
        <v>0</v>
      </c>
      <c r="CR368" s="30">
        <f>CR58+CR198-CR251</f>
        <v>0</v>
      </c>
      <c r="CS368" s="30">
        <f>CS58+CS198-CS251</f>
        <v>0</v>
      </c>
      <c r="CT368" s="30">
        <f>CT58+CT198-CT251</f>
        <v>0</v>
      </c>
    </row>
    <row r="369" spans="1:98" s="2" customFormat="1" ht="12" x14ac:dyDescent="0.25">
      <c r="A369" s="11">
        <f>ROW()</f>
        <v>369</v>
      </c>
      <c r="C369" s="142"/>
      <c r="E369" s="23" t="str">
        <f>Lists!$N$9</f>
        <v>пустая строка</v>
      </c>
      <c r="P369" s="3"/>
      <c r="R369" s="23"/>
      <c r="S369" s="3"/>
      <c r="V369" s="74"/>
      <c r="W369" s="5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</row>
    <row r="370" spans="1:98" x14ac:dyDescent="0.3">
      <c r="A370" s="11">
        <f>ROW()</f>
        <v>370</v>
      </c>
      <c r="E370" s="23" t="s">
        <v>24</v>
      </c>
      <c r="F370" s="66" t="str">
        <f>$F$319</f>
        <v>АКТИВЫ</v>
      </c>
      <c r="G370" s="6" t="s">
        <v>100</v>
      </c>
      <c r="Z370" s="7">
        <f t="shared" ref="Z370:BE370" si="972">Z60+Z104</f>
        <v>1000000</v>
      </c>
      <c r="AA370" s="7">
        <f t="shared" si="972"/>
        <v>1000000</v>
      </c>
      <c r="AB370" s="7">
        <f t="shared" si="972"/>
        <v>1000000</v>
      </c>
      <c r="AC370" s="7">
        <f t="shared" si="972"/>
        <v>1000000</v>
      </c>
      <c r="AD370" s="7">
        <f t="shared" si="972"/>
        <v>1000000</v>
      </c>
      <c r="AE370" s="7">
        <f t="shared" si="972"/>
        <v>1000000</v>
      </c>
      <c r="AF370" s="7">
        <f t="shared" si="972"/>
        <v>1000000</v>
      </c>
      <c r="AG370" s="7">
        <f t="shared" si="972"/>
        <v>1000000</v>
      </c>
      <c r="AH370" s="7">
        <f t="shared" si="972"/>
        <v>1000000</v>
      </c>
      <c r="AI370" s="7">
        <f t="shared" si="972"/>
        <v>1000000</v>
      </c>
      <c r="AJ370" s="7">
        <f t="shared" si="972"/>
        <v>1000000</v>
      </c>
      <c r="AK370" s="7">
        <f t="shared" si="972"/>
        <v>1000000</v>
      </c>
      <c r="AL370" s="7">
        <f t="shared" si="972"/>
        <v>1000000</v>
      </c>
      <c r="AM370" s="7">
        <f t="shared" si="972"/>
        <v>1000000</v>
      </c>
      <c r="AN370" s="7">
        <f t="shared" si="972"/>
        <v>1000000</v>
      </c>
      <c r="AO370" s="7">
        <f t="shared" si="972"/>
        <v>1000000</v>
      </c>
      <c r="AP370" s="7">
        <f t="shared" si="972"/>
        <v>1000000</v>
      </c>
      <c r="AQ370" s="7">
        <f t="shared" si="972"/>
        <v>1000000</v>
      </c>
      <c r="AR370" s="7">
        <f t="shared" si="972"/>
        <v>1000000</v>
      </c>
      <c r="AS370" s="7">
        <f t="shared" si="972"/>
        <v>1000000</v>
      </c>
      <c r="AT370" s="7">
        <f t="shared" si="972"/>
        <v>1000000</v>
      </c>
      <c r="AU370" s="7">
        <f t="shared" si="972"/>
        <v>1000000</v>
      </c>
      <c r="AV370" s="7">
        <f t="shared" si="972"/>
        <v>1000000</v>
      </c>
      <c r="AW370" s="7">
        <f t="shared" si="972"/>
        <v>1000000</v>
      </c>
      <c r="AX370" s="7">
        <f t="shared" si="972"/>
        <v>1000000</v>
      </c>
      <c r="AY370" s="7">
        <f t="shared" si="972"/>
        <v>1000000</v>
      </c>
      <c r="AZ370" s="7">
        <f t="shared" si="972"/>
        <v>1000000</v>
      </c>
      <c r="BA370" s="7">
        <f t="shared" si="972"/>
        <v>1000000</v>
      </c>
      <c r="BB370" s="7">
        <f t="shared" si="972"/>
        <v>1000000</v>
      </c>
      <c r="BC370" s="7">
        <f t="shared" si="972"/>
        <v>1000000</v>
      </c>
      <c r="BD370" s="7">
        <f t="shared" si="972"/>
        <v>1000000</v>
      </c>
      <c r="BE370" s="7">
        <f t="shared" si="972"/>
        <v>1000000</v>
      </c>
      <c r="BF370" s="7">
        <f t="shared" ref="BF370:CK370" si="973">BF60+BF104</f>
        <v>1000000</v>
      </c>
      <c r="BG370" s="7">
        <f t="shared" si="973"/>
        <v>1000000</v>
      </c>
      <c r="BH370" s="7">
        <f t="shared" si="973"/>
        <v>1000000</v>
      </c>
      <c r="BI370" s="7">
        <f t="shared" si="973"/>
        <v>1000000</v>
      </c>
      <c r="BJ370" s="7">
        <f t="shared" si="973"/>
        <v>1000000</v>
      </c>
      <c r="BK370" s="7">
        <f t="shared" si="973"/>
        <v>1000000</v>
      </c>
      <c r="BL370" s="7">
        <f t="shared" si="973"/>
        <v>1000000</v>
      </c>
      <c r="BM370" s="7">
        <f t="shared" si="973"/>
        <v>1000000</v>
      </c>
      <c r="BN370" s="7">
        <f t="shared" si="973"/>
        <v>1000000</v>
      </c>
      <c r="BO370" s="7">
        <f t="shared" si="973"/>
        <v>1000000</v>
      </c>
      <c r="BP370" s="7">
        <f t="shared" si="973"/>
        <v>1000000</v>
      </c>
      <c r="BQ370" s="7">
        <f t="shared" si="973"/>
        <v>1000000</v>
      </c>
      <c r="BR370" s="7">
        <f t="shared" si="973"/>
        <v>1000000</v>
      </c>
      <c r="BS370" s="7">
        <f t="shared" si="973"/>
        <v>1000000</v>
      </c>
      <c r="BT370" s="7">
        <f t="shared" si="973"/>
        <v>1000000</v>
      </c>
      <c r="BU370" s="7">
        <f t="shared" si="973"/>
        <v>1000000</v>
      </c>
      <c r="BV370" s="7">
        <f t="shared" si="973"/>
        <v>0</v>
      </c>
      <c r="BW370" s="7">
        <f t="shared" si="973"/>
        <v>0</v>
      </c>
      <c r="BX370" s="7">
        <f t="shared" si="973"/>
        <v>0</v>
      </c>
      <c r="BY370" s="7">
        <f t="shared" si="973"/>
        <v>0</v>
      </c>
      <c r="BZ370" s="7">
        <f t="shared" si="973"/>
        <v>0</v>
      </c>
      <c r="CA370" s="7">
        <f t="shared" si="973"/>
        <v>0</v>
      </c>
      <c r="CB370" s="7">
        <f t="shared" si="973"/>
        <v>0</v>
      </c>
      <c r="CC370" s="7">
        <f t="shared" si="973"/>
        <v>0</v>
      </c>
      <c r="CD370" s="7">
        <f t="shared" si="973"/>
        <v>0</v>
      </c>
      <c r="CE370" s="7">
        <f t="shared" si="973"/>
        <v>0</v>
      </c>
      <c r="CF370" s="7">
        <f t="shared" si="973"/>
        <v>0</v>
      </c>
      <c r="CG370" s="7">
        <f t="shared" si="973"/>
        <v>0</v>
      </c>
      <c r="CH370" s="7">
        <f t="shared" si="973"/>
        <v>0</v>
      </c>
      <c r="CI370" s="7">
        <f t="shared" si="973"/>
        <v>0</v>
      </c>
      <c r="CJ370" s="7">
        <f t="shared" si="973"/>
        <v>0</v>
      </c>
      <c r="CK370" s="7">
        <f t="shared" si="973"/>
        <v>0</v>
      </c>
      <c r="CL370" s="7">
        <f t="shared" ref="CL370:CT370" si="974">CL60+CL104</f>
        <v>0</v>
      </c>
      <c r="CM370" s="7">
        <f t="shared" si="974"/>
        <v>0</v>
      </c>
      <c r="CN370" s="7">
        <f t="shared" si="974"/>
        <v>0</v>
      </c>
      <c r="CO370" s="7">
        <f t="shared" si="974"/>
        <v>0</v>
      </c>
      <c r="CP370" s="7">
        <f t="shared" si="974"/>
        <v>0</v>
      </c>
      <c r="CQ370" s="7">
        <f t="shared" si="974"/>
        <v>0</v>
      </c>
      <c r="CR370" s="7">
        <f t="shared" si="974"/>
        <v>0</v>
      </c>
      <c r="CS370" s="7">
        <f t="shared" si="974"/>
        <v>0</v>
      </c>
      <c r="CT370" s="7">
        <f t="shared" si="974"/>
        <v>0</v>
      </c>
    </row>
    <row r="371" spans="1:98" x14ac:dyDescent="0.3">
      <c r="A371" s="11">
        <f>ROW()</f>
        <v>371</v>
      </c>
      <c r="E371" s="23" t="s">
        <v>24</v>
      </c>
      <c r="F371" s="66" t="str">
        <f>$F$319</f>
        <v>АКТИВЫ</v>
      </c>
      <c r="G371" s="6" t="s">
        <v>101</v>
      </c>
      <c r="Z371" s="7">
        <f ca="1">Z61+Z202-Z284</f>
        <v>0</v>
      </c>
      <c r="AA371" s="7">
        <f t="shared" ref="AA371:CL371" ca="1" si="975">AA61+AA202-AA284</f>
        <v>0</v>
      </c>
      <c r="AB371" s="7">
        <f t="shared" ca="1" si="975"/>
        <v>0</v>
      </c>
      <c r="AC371" s="7">
        <f t="shared" ca="1" si="975"/>
        <v>0</v>
      </c>
      <c r="AD371" s="7">
        <f t="shared" ca="1" si="975"/>
        <v>0</v>
      </c>
      <c r="AE371" s="7">
        <f t="shared" ca="1" si="975"/>
        <v>0</v>
      </c>
      <c r="AF371" s="7">
        <f t="shared" ca="1" si="975"/>
        <v>0</v>
      </c>
      <c r="AG371" s="7">
        <f t="shared" ca="1" si="975"/>
        <v>0</v>
      </c>
      <c r="AH371" s="7">
        <f t="shared" ca="1" si="975"/>
        <v>6292.2000000000007</v>
      </c>
      <c r="AI371" s="7">
        <f t="shared" ca="1" si="975"/>
        <v>54532.400000000009</v>
      </c>
      <c r="AJ371" s="7">
        <f t="shared" ca="1" si="975"/>
        <v>173245.24</v>
      </c>
      <c r="AK371" s="7">
        <f t="shared" ca="1" si="975"/>
        <v>322737.42500000005</v>
      </c>
      <c r="AL371" s="7">
        <f t="shared" ca="1" si="975"/>
        <v>482559.30500000005</v>
      </c>
      <c r="AM371" s="7">
        <f t="shared" ca="1" si="975"/>
        <v>641972.19199999992</v>
      </c>
      <c r="AN371" s="7">
        <f t="shared" ca="1" si="975"/>
        <v>878700.48649999988</v>
      </c>
      <c r="AO371" s="7">
        <f t="shared" ca="1" si="975"/>
        <v>1374643.8252500002</v>
      </c>
      <c r="AP371" s="7">
        <f t="shared" ca="1" si="975"/>
        <v>2217090.75275</v>
      </c>
      <c r="AQ371" s="7">
        <f t="shared" ca="1" si="975"/>
        <v>3442532.35855</v>
      </c>
      <c r="AR371" s="7">
        <f t="shared" ca="1" si="975"/>
        <v>5017312.7135499986</v>
      </c>
      <c r="AS371" s="7">
        <f t="shared" ca="1" si="975"/>
        <v>6837499.8798999991</v>
      </c>
      <c r="AT371" s="7">
        <f t="shared" ca="1" si="975"/>
        <v>8812596.5532749984</v>
      </c>
      <c r="AU371" s="7">
        <f t="shared" ca="1" si="975"/>
        <v>10875789.794499997</v>
      </c>
      <c r="AV371" s="7">
        <f t="shared" ca="1" si="975"/>
        <v>12986207.569774996</v>
      </c>
      <c r="AW371" s="7">
        <f t="shared" ca="1" si="975"/>
        <v>15119467.604099996</v>
      </c>
      <c r="AX371" s="7">
        <f t="shared" ca="1" si="975"/>
        <v>17261676.719874997</v>
      </c>
      <c r="AY371" s="7">
        <f t="shared" ca="1" si="975"/>
        <v>19407440.142124996</v>
      </c>
      <c r="AZ371" s="7">
        <f t="shared" ca="1" si="975"/>
        <v>21554482.978374999</v>
      </c>
      <c r="BA371" s="7">
        <f t="shared" ca="1" si="975"/>
        <v>23701845.668124996</v>
      </c>
      <c r="BB371" s="7">
        <f t="shared" ca="1" si="975"/>
        <v>25849283.077750001</v>
      </c>
      <c r="BC371" s="7">
        <f t="shared" ca="1" si="975"/>
        <v>27996732.285250004</v>
      </c>
      <c r="BD371" s="7">
        <f t="shared" ca="1" si="975"/>
        <v>30144181.49275</v>
      </c>
      <c r="BE371" s="7">
        <f t="shared" ca="1" si="975"/>
        <v>32275900.200250003</v>
      </c>
      <c r="BF371" s="7">
        <f t="shared" ca="1" si="975"/>
        <v>34287018.407749996</v>
      </c>
      <c r="BG371" s="7">
        <f t="shared" ca="1" si="975"/>
        <v>36001354.515250012</v>
      </c>
      <c r="BH371" s="7">
        <f t="shared" ca="1" si="975"/>
        <v>37341960.160250001</v>
      </c>
      <c r="BI371" s="7">
        <f t="shared" ca="1" si="975"/>
        <v>38283011.105250008</v>
      </c>
      <c r="BJ371" s="7">
        <f t="shared" ca="1" si="975"/>
        <v>38864856.082750022</v>
      </c>
      <c r="BK371" s="7">
        <f t="shared" ca="1" si="975"/>
        <v>39195707.824000016</v>
      </c>
      <c r="BL371" s="7">
        <f t="shared" ca="1" si="975"/>
        <v>39369483.968375005</v>
      </c>
      <c r="BM371" s="7">
        <f t="shared" ca="1" si="975"/>
        <v>39454251.70025</v>
      </c>
      <c r="BN371" s="7">
        <f t="shared" ca="1" si="975"/>
        <v>39491411.07387501</v>
      </c>
      <c r="BO371" s="7">
        <f t="shared" ca="1" si="975"/>
        <v>39505630.134999998</v>
      </c>
      <c r="BP371" s="7">
        <f t="shared" ca="1" si="975"/>
        <v>39510874.945875011</v>
      </c>
      <c r="BQ371" s="7">
        <f t="shared" ca="1" si="975"/>
        <v>39512560.731125012</v>
      </c>
      <c r="BR371" s="7">
        <f t="shared" ca="1" si="975"/>
        <v>39512967.102375016</v>
      </c>
      <c r="BS371" s="7">
        <f t="shared" ca="1" si="975"/>
        <v>39513053.620125018</v>
      </c>
      <c r="BT371" s="7">
        <f t="shared" ca="1" si="975"/>
        <v>39513065.418000028</v>
      </c>
      <c r="BU371" s="7">
        <f t="shared" ca="1" si="975"/>
        <v>39513065.418000028</v>
      </c>
      <c r="BV371" s="7">
        <f t="shared" si="975"/>
        <v>0</v>
      </c>
      <c r="BW371" s="7">
        <f t="shared" si="975"/>
        <v>0</v>
      </c>
      <c r="BX371" s="7">
        <f t="shared" si="975"/>
        <v>0</v>
      </c>
      <c r="BY371" s="7">
        <f t="shared" si="975"/>
        <v>0</v>
      </c>
      <c r="BZ371" s="7">
        <f t="shared" si="975"/>
        <v>0</v>
      </c>
      <c r="CA371" s="7">
        <f t="shared" si="975"/>
        <v>0</v>
      </c>
      <c r="CB371" s="7">
        <f t="shared" si="975"/>
        <v>0</v>
      </c>
      <c r="CC371" s="7">
        <f t="shared" si="975"/>
        <v>0</v>
      </c>
      <c r="CD371" s="7">
        <f t="shared" si="975"/>
        <v>0</v>
      </c>
      <c r="CE371" s="7">
        <f t="shared" si="975"/>
        <v>0</v>
      </c>
      <c r="CF371" s="7">
        <f t="shared" si="975"/>
        <v>0</v>
      </c>
      <c r="CG371" s="7">
        <f t="shared" si="975"/>
        <v>0</v>
      </c>
      <c r="CH371" s="7">
        <f t="shared" si="975"/>
        <v>0</v>
      </c>
      <c r="CI371" s="7">
        <f t="shared" si="975"/>
        <v>0</v>
      </c>
      <c r="CJ371" s="7">
        <f t="shared" si="975"/>
        <v>0</v>
      </c>
      <c r="CK371" s="7">
        <f t="shared" si="975"/>
        <v>0</v>
      </c>
      <c r="CL371" s="7">
        <f t="shared" si="975"/>
        <v>0</v>
      </c>
      <c r="CM371" s="7">
        <f t="shared" ref="CM371:CT371" si="976">CM61+CM202-CM284</f>
        <v>0</v>
      </c>
      <c r="CN371" s="7">
        <f t="shared" si="976"/>
        <v>0</v>
      </c>
      <c r="CO371" s="7">
        <f t="shared" si="976"/>
        <v>0</v>
      </c>
      <c r="CP371" s="7">
        <f t="shared" si="976"/>
        <v>0</v>
      </c>
      <c r="CQ371" s="7">
        <f t="shared" si="976"/>
        <v>0</v>
      </c>
      <c r="CR371" s="7">
        <f t="shared" si="976"/>
        <v>0</v>
      </c>
      <c r="CS371" s="7">
        <f t="shared" si="976"/>
        <v>0</v>
      </c>
      <c r="CT371" s="7">
        <f t="shared" si="976"/>
        <v>0</v>
      </c>
    </row>
    <row r="372" spans="1:98" x14ac:dyDescent="0.3">
      <c r="A372" s="11">
        <f>ROW()</f>
        <v>372</v>
      </c>
      <c r="F372" s="66" t="str">
        <f>$F$319</f>
        <v>АКТИВЫ</v>
      </c>
      <c r="G372" s="6" t="str">
        <f>F281</f>
        <v>НДС начисленный</v>
      </c>
      <c r="Z372" s="7">
        <f t="shared" ref="Z372:BE372" ca="1" si="977">Z62+Z281</f>
        <v>-91212.121212121216</v>
      </c>
      <c r="AA372" s="7">
        <f t="shared" ca="1" si="977"/>
        <v>-200757.57575757577</v>
      </c>
      <c r="AB372" s="7">
        <f t="shared" ca="1" si="977"/>
        <v>-353636.36363636365</v>
      </c>
      <c r="AC372" s="7">
        <f t="shared" ca="1" si="977"/>
        <v>-533961.81818181823</v>
      </c>
      <c r="AD372" s="7">
        <f t="shared" ca="1" si="977"/>
        <v>-742008.7393939395</v>
      </c>
      <c r="AE372" s="7">
        <f t="shared" ca="1" si="977"/>
        <v>-970362.72727272741</v>
      </c>
      <c r="AF372" s="7">
        <f t="shared" ca="1" si="977"/>
        <v>-1202530.9084848487</v>
      </c>
      <c r="AG372" s="7">
        <f t="shared" ca="1" si="977"/>
        <v>-1438238.6663636365</v>
      </c>
      <c r="AH372" s="7">
        <f t="shared" ca="1" si="977"/>
        <v>-1677410.7139393941</v>
      </c>
      <c r="AI372" s="7">
        <f t="shared" ca="1" si="977"/>
        <v>-1919489.0549696973</v>
      </c>
      <c r="AJ372" s="7">
        <f t="shared" ca="1" si="977"/>
        <v>-2162252.9253939395</v>
      </c>
      <c r="AK372" s="7">
        <f t="shared" ca="1" si="977"/>
        <v>-2410196.1574242427</v>
      </c>
      <c r="AL372" s="7">
        <f t="shared" ca="1" si="977"/>
        <v>-2670377.2800909095</v>
      </c>
      <c r="AM372" s="7">
        <f t="shared" ca="1" si="977"/>
        <v>-2948891.5360303032</v>
      </c>
      <c r="AN372" s="7">
        <f t="shared" ca="1" si="977"/>
        <v>-3237628.3915606062</v>
      </c>
      <c r="AO372" s="7">
        <f t="shared" ca="1" si="977"/>
        <v>-3499341.2056439398</v>
      </c>
      <c r="AP372" s="7">
        <f t="shared" ca="1" si="977"/>
        <v>-3682619.1505303034</v>
      </c>
      <c r="AQ372" s="7">
        <f t="shared" ca="1" si="977"/>
        <v>-3729965.5825075759</v>
      </c>
      <c r="AR372" s="7">
        <f t="shared" ca="1" si="977"/>
        <v>-3588646.1900606062</v>
      </c>
      <c r="AS372" s="7">
        <f t="shared" ca="1" si="977"/>
        <v>-3221547.8509848486</v>
      </c>
      <c r="AT372" s="7">
        <f t="shared" ca="1" si="977"/>
        <v>-2605229.7618522728</v>
      </c>
      <c r="AU372" s="7">
        <f t="shared" ca="1" si="977"/>
        <v>-1726351.4861704542</v>
      </c>
      <c r="AV372" s="7">
        <f t="shared" ca="1" si="977"/>
        <v>-577758.48150757514</v>
      </c>
      <c r="AW372" s="7">
        <f t="shared" ca="1" si="977"/>
        <v>844009.8554772737</v>
      </c>
      <c r="AX372" s="7">
        <f t="shared" ca="1" si="977"/>
        <v>2540309.3312159106</v>
      </c>
      <c r="AY372" s="7">
        <f t="shared" ca="1" si="977"/>
        <v>4511678.4769924255</v>
      </c>
      <c r="AZ372" s="7">
        <f t="shared" ca="1" si="977"/>
        <v>6760261.1434128806</v>
      </c>
      <c r="BA372" s="7">
        <f t="shared" ca="1" si="977"/>
        <v>9292909.4597954564</v>
      </c>
      <c r="BB372" s="7">
        <f t="shared" ca="1" si="977"/>
        <v>12118735.747333337</v>
      </c>
      <c r="BC372" s="7">
        <f t="shared" ca="1" si="977"/>
        <v>15247277.276916672</v>
      </c>
      <c r="BD372" s="7">
        <f t="shared" ca="1" si="977"/>
        <v>18687382.990212128</v>
      </c>
      <c r="BE372" s="7">
        <f t="shared" ca="1" si="977"/>
        <v>22442838.611462127</v>
      </c>
      <c r="BF372" s="7">
        <f t="shared" ref="BF372:CK372" ca="1" si="978">BF62+BF281</f>
        <v>26499025.707636371</v>
      </c>
      <c r="BG372" s="7">
        <f t="shared" ca="1" si="978"/>
        <v>30813021.43555304</v>
      </c>
      <c r="BH372" s="7">
        <f t="shared" ca="1" si="978"/>
        <v>35329298.824227288</v>
      </c>
      <c r="BI372" s="7">
        <f t="shared" ca="1" si="978"/>
        <v>39987854.871083349</v>
      </c>
      <c r="BJ372" s="7">
        <f t="shared" ca="1" si="978"/>
        <v>44734460.36953032</v>
      </c>
      <c r="BK372" s="7">
        <f t="shared" ca="1" si="978"/>
        <v>49531155.861348502</v>
      </c>
      <c r="BL372" s="7">
        <f t="shared" ca="1" si="978"/>
        <v>54354172.393678047</v>
      </c>
      <c r="BM372" s="7">
        <f t="shared" ca="1" si="978"/>
        <v>59190031.371746235</v>
      </c>
      <c r="BN372" s="7">
        <f t="shared" ca="1" si="978"/>
        <v>64031520.097939417</v>
      </c>
      <c r="BO372" s="7">
        <f t="shared" ca="1" si="978"/>
        <v>68875163.112333357</v>
      </c>
      <c r="BP372" s="7">
        <f t="shared" ca="1" si="978"/>
        <v>73719600.795041695</v>
      </c>
      <c r="BQ372" s="7">
        <f t="shared" ca="1" si="978"/>
        <v>78564293.899757609</v>
      </c>
      <c r="BR372" s="7">
        <f t="shared" ca="1" si="978"/>
        <v>83409048.575875044</v>
      </c>
      <c r="BS372" s="7">
        <f t="shared" ca="1" si="978"/>
        <v>88253816.36074248</v>
      </c>
      <c r="BT372" s="7">
        <f t="shared" ca="1" si="978"/>
        <v>93098585.933166727</v>
      </c>
      <c r="BU372" s="7">
        <f t="shared" ca="1" si="978"/>
        <v>97943355.505590975</v>
      </c>
      <c r="BV372" s="7">
        <f t="shared" si="978"/>
        <v>0</v>
      </c>
      <c r="BW372" s="7">
        <f t="shared" si="978"/>
        <v>0</v>
      </c>
      <c r="BX372" s="7">
        <f t="shared" si="978"/>
        <v>0</v>
      </c>
      <c r="BY372" s="7">
        <f t="shared" si="978"/>
        <v>0</v>
      </c>
      <c r="BZ372" s="7">
        <f t="shared" si="978"/>
        <v>0</v>
      </c>
      <c r="CA372" s="7">
        <f t="shared" si="978"/>
        <v>0</v>
      </c>
      <c r="CB372" s="7">
        <f t="shared" si="978"/>
        <v>0</v>
      </c>
      <c r="CC372" s="7">
        <f t="shared" si="978"/>
        <v>0</v>
      </c>
      <c r="CD372" s="7">
        <f t="shared" si="978"/>
        <v>0</v>
      </c>
      <c r="CE372" s="7">
        <f t="shared" si="978"/>
        <v>0</v>
      </c>
      <c r="CF372" s="7">
        <f t="shared" si="978"/>
        <v>0</v>
      </c>
      <c r="CG372" s="7">
        <f t="shared" si="978"/>
        <v>0</v>
      </c>
      <c r="CH372" s="7">
        <f t="shared" si="978"/>
        <v>0</v>
      </c>
      <c r="CI372" s="7">
        <f t="shared" si="978"/>
        <v>0</v>
      </c>
      <c r="CJ372" s="7">
        <f t="shared" si="978"/>
        <v>0</v>
      </c>
      <c r="CK372" s="7">
        <f t="shared" si="978"/>
        <v>0</v>
      </c>
      <c r="CL372" s="7">
        <f t="shared" ref="CL372:CT372" si="979">CL62+CL281</f>
        <v>0</v>
      </c>
      <c r="CM372" s="7">
        <f t="shared" si="979"/>
        <v>0</v>
      </c>
      <c r="CN372" s="7">
        <f t="shared" si="979"/>
        <v>0</v>
      </c>
      <c r="CO372" s="7">
        <f t="shared" si="979"/>
        <v>0</v>
      </c>
      <c r="CP372" s="7">
        <f t="shared" si="979"/>
        <v>0</v>
      </c>
      <c r="CQ372" s="7">
        <f t="shared" si="979"/>
        <v>0</v>
      </c>
      <c r="CR372" s="7">
        <f t="shared" si="979"/>
        <v>0</v>
      </c>
      <c r="CS372" s="7">
        <f t="shared" si="979"/>
        <v>0</v>
      </c>
      <c r="CT372" s="7">
        <f t="shared" si="979"/>
        <v>0</v>
      </c>
    </row>
    <row r="373" spans="1:98" x14ac:dyDescent="0.3">
      <c r="A373" s="11">
        <f>ROW()</f>
        <v>373</v>
      </c>
      <c r="F373" s="66" t="str">
        <f>$F$319</f>
        <v>АКТИВЫ</v>
      </c>
      <c r="G373" s="6" t="s">
        <v>159</v>
      </c>
      <c r="Z373" s="7">
        <f ca="1">Z63+Z280</f>
        <v>833333.33333333349</v>
      </c>
      <c r="AA373" s="7">
        <f ca="1">AA63+AA280</f>
        <v>3333333.3333333335</v>
      </c>
      <c r="AB373" s="7">
        <f ca="1">AB63+AB280</f>
        <v>5000000</v>
      </c>
      <c r="AC373" s="7">
        <f ca="1">AC63+AC280</f>
        <v>5000000</v>
      </c>
      <c r="AD373" s="7">
        <f ca="1">AD63+AD280</f>
        <v>5000000</v>
      </c>
      <c r="AE373" s="7">
        <f ca="1">AE63+AE280</f>
        <v>5000000</v>
      </c>
      <c r="AF373" s="7">
        <f ca="1">AF63+AF280</f>
        <v>5000000</v>
      </c>
      <c r="AG373" s="7">
        <f ca="1">AG63+AG280</f>
        <v>5000000</v>
      </c>
      <c r="AH373" s="7">
        <f ca="1">AH63+AH280</f>
        <v>5000000</v>
      </c>
      <c r="AI373" s="7">
        <f ca="1">AI63+AI280</f>
        <v>5000000</v>
      </c>
      <c r="AJ373" s="7">
        <f ca="1">AJ63+AJ280</f>
        <v>5000000</v>
      </c>
      <c r="AK373" s="7">
        <f ca="1">AK63+AK280</f>
        <v>5000000</v>
      </c>
      <c r="AL373" s="7">
        <f ca="1">AL63+AL280</f>
        <v>5000000</v>
      </c>
      <c r="AM373" s="7">
        <f ca="1">AM63+AM280</f>
        <v>5000000</v>
      </c>
      <c r="AN373" s="7">
        <f ca="1">AN63+AN280</f>
        <v>5000000</v>
      </c>
      <c r="AO373" s="7">
        <f ca="1">AO63+AO280</f>
        <v>5833333.333333334</v>
      </c>
      <c r="AP373" s="7">
        <f ca="1">AP63+AP280</f>
        <v>8333333.333333334</v>
      </c>
      <c r="AQ373" s="7">
        <f ca="1">AQ63+AQ280</f>
        <v>10000000</v>
      </c>
      <c r="AR373" s="7">
        <f ca="1">AR63+AR280</f>
        <v>10000000</v>
      </c>
      <c r="AS373" s="7">
        <f ca="1">AS63+AS280</f>
        <v>10000000</v>
      </c>
      <c r="AT373" s="7">
        <f ca="1">AT63+AT280</f>
        <v>10000000</v>
      </c>
      <c r="AU373" s="7">
        <f ca="1">AU63+AU280</f>
        <v>10833333.333333334</v>
      </c>
      <c r="AV373" s="7">
        <f ca="1">AV63+AV280</f>
        <v>13333333.333333334</v>
      </c>
      <c r="AW373" s="7">
        <f ca="1">AW63+AW280</f>
        <v>15000000</v>
      </c>
      <c r="AX373" s="7">
        <f ca="1">AX63+AX280</f>
        <v>15000000</v>
      </c>
      <c r="AY373" s="7">
        <f ca="1">AY63+AY280</f>
        <v>15000000</v>
      </c>
      <c r="AZ373" s="7">
        <f ca="1">AZ63+AZ280</f>
        <v>15833333.333333334</v>
      </c>
      <c r="BA373" s="7">
        <f ca="1">BA63+BA280</f>
        <v>18333333.333333336</v>
      </c>
      <c r="BB373" s="7">
        <f ca="1">BB63+BB280</f>
        <v>20000000.000000004</v>
      </c>
      <c r="BC373" s="7">
        <f ca="1">BC63+BC280</f>
        <v>20000000.000000004</v>
      </c>
      <c r="BD373" s="7">
        <f ca="1">BD63+BD280</f>
        <v>20000000.000000004</v>
      </c>
      <c r="BE373" s="7">
        <f ca="1">BE63+BE280</f>
        <v>20000000.000000004</v>
      </c>
      <c r="BF373" s="7">
        <f ca="1">BF63+BF280</f>
        <v>20000000.000000004</v>
      </c>
      <c r="BG373" s="7">
        <f ca="1">BG63+BG280</f>
        <v>20000000.000000004</v>
      </c>
      <c r="BH373" s="7">
        <f ca="1">BH63+BH280</f>
        <v>20000000.000000004</v>
      </c>
      <c r="BI373" s="7">
        <f ca="1">BI63+BI280</f>
        <v>20000000.000000004</v>
      </c>
      <c r="BJ373" s="7">
        <f ca="1">BJ63+BJ280</f>
        <v>20000000.000000004</v>
      </c>
      <c r="BK373" s="7">
        <f ca="1">BK63+BK280</f>
        <v>20000000.000000004</v>
      </c>
      <c r="BL373" s="7">
        <f ca="1">BL63+BL280</f>
        <v>20000000.000000004</v>
      </c>
      <c r="BM373" s="7">
        <f ca="1">BM63+BM280</f>
        <v>20000000.000000004</v>
      </c>
      <c r="BN373" s="7">
        <f ca="1">BN63+BN280</f>
        <v>20000000.000000004</v>
      </c>
      <c r="BO373" s="7">
        <f ca="1">BO63+BO280</f>
        <v>20000000.000000004</v>
      </c>
      <c r="BP373" s="7">
        <f ca="1">BP63+BP280</f>
        <v>20000000.000000004</v>
      </c>
      <c r="BQ373" s="7">
        <f ca="1">BQ63+BQ280</f>
        <v>20000000.000000004</v>
      </c>
      <c r="BR373" s="7">
        <f ca="1">BR63+BR280</f>
        <v>20000000.000000004</v>
      </c>
      <c r="BS373" s="7">
        <f ca="1">BS63+BS280</f>
        <v>20000000.000000004</v>
      </c>
      <c r="BT373" s="7">
        <f ca="1">BT63+BT280</f>
        <v>20000000.000000004</v>
      </c>
      <c r="BU373" s="7">
        <f ca="1">BU63+BU280</f>
        <v>20000000.000000004</v>
      </c>
      <c r="BV373" s="7">
        <f>BV63+BV280</f>
        <v>0</v>
      </c>
      <c r="BW373" s="7">
        <f>BW63+BW280</f>
        <v>0</v>
      </c>
      <c r="BX373" s="7">
        <f>BX63+BX280</f>
        <v>0</v>
      </c>
      <c r="BY373" s="7">
        <f>BY63+BY280</f>
        <v>0</v>
      </c>
      <c r="BZ373" s="7">
        <f>BZ63+BZ280</f>
        <v>0</v>
      </c>
      <c r="CA373" s="7">
        <f>CA63+CA280</f>
        <v>0</v>
      </c>
      <c r="CB373" s="7">
        <f>CB63+CB280</f>
        <v>0</v>
      </c>
      <c r="CC373" s="7">
        <f>CC63+CC280</f>
        <v>0</v>
      </c>
      <c r="CD373" s="7">
        <f>CD63+CD280</f>
        <v>0</v>
      </c>
      <c r="CE373" s="7">
        <f>CE63+CE280</f>
        <v>0</v>
      </c>
      <c r="CF373" s="7">
        <f>CF63+CF280</f>
        <v>0</v>
      </c>
      <c r="CG373" s="7">
        <f>CG63+CG280</f>
        <v>0</v>
      </c>
      <c r="CH373" s="7">
        <f>CH63+CH280</f>
        <v>0</v>
      </c>
      <c r="CI373" s="7">
        <f>CI63+CI280</f>
        <v>0</v>
      </c>
      <c r="CJ373" s="7">
        <f>CJ63+CJ280</f>
        <v>0</v>
      </c>
      <c r="CK373" s="7">
        <f>CK63+CK280</f>
        <v>0</v>
      </c>
      <c r="CL373" s="7">
        <f>CL63+CL280</f>
        <v>0</v>
      </c>
      <c r="CM373" s="7">
        <f>CM63+CM280</f>
        <v>0</v>
      </c>
      <c r="CN373" s="7">
        <f>CN63+CN280</f>
        <v>0</v>
      </c>
      <c r="CO373" s="7">
        <f>CO63+CO280</f>
        <v>0</v>
      </c>
      <c r="CP373" s="7">
        <f>CP63+CP280</f>
        <v>0</v>
      </c>
      <c r="CQ373" s="7">
        <f>CQ63+CQ280</f>
        <v>0</v>
      </c>
      <c r="CR373" s="7">
        <f>CR63+CR280</f>
        <v>0</v>
      </c>
      <c r="CS373" s="7">
        <f>CS63+CS280</f>
        <v>0</v>
      </c>
      <c r="CT373" s="7">
        <f>CT63+CT280</f>
        <v>0</v>
      </c>
    </row>
    <row r="374" spans="1:98" x14ac:dyDescent="0.3">
      <c r="A374" s="11">
        <f>ROW()</f>
        <v>374</v>
      </c>
      <c r="F374" s="66" t="str">
        <f>$F$319</f>
        <v>АКТИВЫ</v>
      </c>
    </row>
    <row r="375" spans="1:98" s="13" customFormat="1" x14ac:dyDescent="0.3">
      <c r="A375" s="12">
        <f>ROW()</f>
        <v>375</v>
      </c>
      <c r="C375" s="142"/>
      <c r="E375" s="92"/>
      <c r="F375" s="13" t="s">
        <v>80</v>
      </c>
      <c r="M375" s="14"/>
      <c r="P375" s="10"/>
      <c r="R375" s="92"/>
      <c r="S375" s="10"/>
      <c r="V375" s="80"/>
      <c r="W375" s="10"/>
      <c r="Z375" s="10">
        <f ca="1">Z377+Z382+Z393+Z394+Z399+Z406+Z407+Z408</f>
        <v>5908787.8787878789</v>
      </c>
      <c r="AA375" s="10">
        <f t="shared" ref="AA375:CL375" ca="1" si="980">AA377+AA382+AA393+AA394+AA399+AA406+AA407+AA408</f>
        <v>20799242.424242426</v>
      </c>
      <c r="AB375" s="10">
        <f t="shared" ca="1" si="980"/>
        <v>30641683.636363637</v>
      </c>
      <c r="AC375" s="10">
        <f t="shared" ca="1" si="980"/>
        <v>30149699.134199135</v>
      </c>
      <c r="AD375" s="10">
        <f t="shared" ca="1" si="980"/>
        <v>29631985.965367965</v>
      </c>
      <c r="AE375" s="10">
        <f t="shared" ca="1" si="980"/>
        <v>29107987.129870132</v>
      </c>
      <c r="AF375" s="10">
        <f t="shared" ca="1" si="980"/>
        <v>28607795.261038955</v>
      </c>
      <c r="AG375" s="10">
        <f t="shared" ca="1" si="980"/>
        <v>28118520.475541119</v>
      </c>
      <c r="AH375" s="10">
        <f t="shared" ca="1" si="980"/>
        <v>27607577.987012982</v>
      </c>
      <c r="AI375" s="10">
        <f t="shared" ca="1" si="980"/>
        <v>27091241.993030295</v>
      </c>
      <c r="AJ375" s="10">
        <f t="shared" ca="1" si="980"/>
        <v>26630012.826320343</v>
      </c>
      <c r="AK375" s="10">
        <f t="shared" ca="1" si="980"/>
        <v>26297085.949837666</v>
      </c>
      <c r="AL375" s="10">
        <f t="shared" ca="1" si="980"/>
        <v>26155567.40305195</v>
      </c>
      <c r="AM375" s="10">
        <f t="shared" ca="1" si="980"/>
        <v>26234424.927326836</v>
      </c>
      <c r="AN375" s="10">
        <f t="shared" ca="1" si="980"/>
        <v>26591562.17709415</v>
      </c>
      <c r="AO375" s="10">
        <f t="shared" ca="1" si="980"/>
        <v>32375831.455100112</v>
      </c>
      <c r="AP375" s="10">
        <f t="shared" ca="1" si="980"/>
        <v>48777119.90405304</v>
      </c>
      <c r="AQ375" s="10">
        <f t="shared" ca="1" si="980"/>
        <v>61007985.408415042</v>
      </c>
      <c r="AR375" s="10">
        <f t="shared" ca="1" si="980"/>
        <v>63962770.112165585</v>
      </c>
      <c r="AS375" s="10">
        <f t="shared" ca="1" si="980"/>
        <v>68068774.420919895</v>
      </c>
      <c r="AT375" s="10">
        <f t="shared" ca="1" si="980"/>
        <v>73404498.479210213</v>
      </c>
      <c r="AU375" s="10">
        <f t="shared" ca="1" si="980"/>
        <v>85013069.949237272</v>
      </c>
      <c r="AV375" s="10">
        <f t="shared" ca="1" si="980"/>
        <v>107917557.25347455</v>
      </c>
      <c r="AW375" s="10">
        <f t="shared" ca="1" si="980"/>
        <v>127128683.74322131</v>
      </c>
      <c r="AX375" s="10">
        <f t="shared" ca="1" si="980"/>
        <v>137352616.65516531</v>
      </c>
      <c r="AY375" s="10">
        <f t="shared" ca="1" si="980"/>
        <v>148900123.59735551</v>
      </c>
      <c r="AZ375" s="10">
        <f t="shared" ca="1" si="980"/>
        <v>166797059.59664801</v>
      </c>
      <c r="BA375" s="10">
        <f t="shared" ca="1" si="980"/>
        <v>196045350.91652757</v>
      </c>
      <c r="BB375" s="10">
        <f t="shared" ca="1" si="980"/>
        <v>221619056.75933331</v>
      </c>
      <c r="BC375" s="10">
        <f t="shared" ca="1" si="980"/>
        <v>238161039.90281546</v>
      </c>
      <c r="BD375" s="10">
        <f t="shared" ca="1" si="980"/>
        <v>255912376.68625975</v>
      </c>
      <c r="BE375" s="10">
        <f t="shared" ca="1" si="980"/>
        <v>274834611.36724186</v>
      </c>
      <c r="BF375" s="10">
        <f t="shared" ca="1" si="980"/>
        <v>294844048.54273158</v>
      </c>
      <c r="BG375" s="10">
        <f t="shared" ca="1" si="980"/>
        <v>315770623.22788042</v>
      </c>
      <c r="BH375" s="10">
        <f t="shared" ca="1" si="980"/>
        <v>337410075.32212013</v>
      </c>
      <c r="BI375" s="10">
        <f t="shared" ca="1" si="980"/>
        <v>359541736.39704168</v>
      </c>
      <c r="BJ375" s="10">
        <f t="shared" ca="1" si="980"/>
        <v>381968658.02688754</v>
      </c>
      <c r="BK375" s="10">
        <f t="shared" ca="1" si="980"/>
        <v>404558371.1573962</v>
      </c>
      <c r="BL375" s="10">
        <f t="shared" ca="1" si="980"/>
        <v>427231438.43956202</v>
      </c>
      <c r="BM375" s="10">
        <f t="shared" ca="1" si="980"/>
        <v>449944354.91902906</v>
      </c>
      <c r="BN375" s="10">
        <f t="shared" ca="1" si="980"/>
        <v>472673892.0013085</v>
      </c>
      <c r="BO375" s="10">
        <f t="shared" ca="1" si="980"/>
        <v>495409289.17730963</v>
      </c>
      <c r="BP375" s="10">
        <f t="shared" ca="1" si="980"/>
        <v>518146755.17860425</v>
      </c>
      <c r="BQ375" s="10">
        <f t="shared" ca="1" si="980"/>
        <v>540884841.74794817</v>
      </c>
      <c r="BR375" s="10">
        <f t="shared" ca="1" si="980"/>
        <v>563623043.85848522</v>
      </c>
      <c r="BS375" s="10">
        <f t="shared" ca="1" si="980"/>
        <v>586361256.91339731</v>
      </c>
      <c r="BT375" s="10">
        <f t="shared" ca="1" si="980"/>
        <v>609099469.21034539</v>
      </c>
      <c r="BU375" s="10">
        <f t="shared" ca="1" si="980"/>
        <v>635518969.50729346</v>
      </c>
      <c r="BV375" s="10">
        <f t="shared" ca="1" si="980"/>
        <v>0</v>
      </c>
      <c r="BW375" s="10">
        <f t="shared" ca="1" si="980"/>
        <v>0</v>
      </c>
      <c r="BX375" s="10">
        <f t="shared" ca="1" si="980"/>
        <v>0</v>
      </c>
      <c r="BY375" s="10">
        <f t="shared" ca="1" si="980"/>
        <v>0</v>
      </c>
      <c r="BZ375" s="10">
        <f t="shared" ca="1" si="980"/>
        <v>0</v>
      </c>
      <c r="CA375" s="10">
        <f t="shared" ca="1" si="980"/>
        <v>0</v>
      </c>
      <c r="CB375" s="10">
        <f t="shared" ca="1" si="980"/>
        <v>0</v>
      </c>
      <c r="CC375" s="10">
        <f t="shared" ca="1" si="980"/>
        <v>0</v>
      </c>
      <c r="CD375" s="10">
        <f t="shared" ca="1" si="980"/>
        <v>0</v>
      </c>
      <c r="CE375" s="10">
        <f t="shared" ca="1" si="980"/>
        <v>0</v>
      </c>
      <c r="CF375" s="10">
        <f t="shared" ca="1" si="980"/>
        <v>0</v>
      </c>
      <c r="CG375" s="10">
        <f t="shared" ca="1" si="980"/>
        <v>0</v>
      </c>
      <c r="CH375" s="10">
        <f t="shared" ca="1" si="980"/>
        <v>0</v>
      </c>
      <c r="CI375" s="10">
        <f t="shared" ca="1" si="980"/>
        <v>0</v>
      </c>
      <c r="CJ375" s="10">
        <f t="shared" ca="1" si="980"/>
        <v>0</v>
      </c>
      <c r="CK375" s="10">
        <f t="shared" ca="1" si="980"/>
        <v>0</v>
      </c>
      <c r="CL375" s="10">
        <f t="shared" ca="1" si="980"/>
        <v>0</v>
      </c>
      <c r="CM375" s="10">
        <f t="shared" ref="CM375:CT375" ca="1" si="981">CM377+CM382+CM393+CM394+CM399+CM406+CM407+CM408</f>
        <v>0</v>
      </c>
      <c r="CN375" s="10">
        <f t="shared" ca="1" si="981"/>
        <v>0</v>
      </c>
      <c r="CO375" s="10">
        <f t="shared" ca="1" si="981"/>
        <v>0</v>
      </c>
      <c r="CP375" s="10">
        <f t="shared" ca="1" si="981"/>
        <v>0</v>
      </c>
      <c r="CQ375" s="10">
        <f t="shared" ca="1" si="981"/>
        <v>0</v>
      </c>
      <c r="CR375" s="10">
        <f t="shared" ca="1" si="981"/>
        <v>0</v>
      </c>
      <c r="CS375" s="10">
        <f t="shared" ca="1" si="981"/>
        <v>0</v>
      </c>
      <c r="CT375" s="10">
        <f t="shared" ca="1" si="981"/>
        <v>0</v>
      </c>
    </row>
    <row r="376" spans="1:98" x14ac:dyDescent="0.3">
      <c r="A376" s="11">
        <f>ROW()</f>
        <v>376</v>
      </c>
    </row>
    <row r="377" spans="1:98" x14ac:dyDescent="0.3">
      <c r="A377" s="11">
        <f>ROW()</f>
        <v>377</v>
      </c>
      <c r="E377" s="23" t="s">
        <v>24</v>
      </c>
      <c r="F377" s="66" t="str">
        <f>$F$319</f>
        <v>АКТИВЫ</v>
      </c>
      <c r="G377" s="6" t="s">
        <v>91</v>
      </c>
      <c r="Z377" s="7">
        <f ca="1">SUM(Z378:Z380)</f>
        <v>-2278787.8787878784</v>
      </c>
      <c r="AA377" s="7">
        <f t="shared" ref="AA377:CL377" ca="1" si="982">SUM(AA378:AA380)</f>
        <v>-5649242.4242424238</v>
      </c>
      <c r="AB377" s="7">
        <f t="shared" ca="1" si="982"/>
        <v>-9236363.6363636367</v>
      </c>
      <c r="AC377" s="7">
        <f t="shared" ca="1" si="982"/>
        <v>-13254437.22943723</v>
      </c>
      <c r="AD377" s="7">
        <f t="shared" ca="1" si="982"/>
        <v>-17397510.822510824</v>
      </c>
      <c r="AE377" s="7">
        <f t="shared" ca="1" si="982"/>
        <v>-21623917.748917751</v>
      </c>
      <c r="AF377" s="7">
        <f t="shared" ca="1" si="982"/>
        <v>-25850324.675324678</v>
      </c>
      <c r="AG377" s="7">
        <f t="shared" ca="1" si="982"/>
        <v>-30076731.601731606</v>
      </c>
      <c r="AH377" s="7">
        <f t="shared" ca="1" si="982"/>
        <v>-34300409.245108232</v>
      </c>
      <c r="AI377" s="7">
        <f t="shared" ca="1" si="982"/>
        <v>-38503822.49636364</v>
      </c>
      <c r="AJ377" s="7">
        <f t="shared" ca="1" si="982"/>
        <v>-42659373.885558441</v>
      </c>
      <c r="AK377" s="7">
        <f t="shared" ca="1" si="982"/>
        <v>-46758135.414313853</v>
      </c>
      <c r="AL377" s="7">
        <f t="shared" ca="1" si="982"/>
        <v>-50798712.529099569</v>
      </c>
      <c r="AM377" s="7">
        <f t="shared" ca="1" si="982"/>
        <v>-54782792.637479223</v>
      </c>
      <c r="AN377" s="7">
        <f t="shared" ca="1" si="982"/>
        <v>-58677265.445884638</v>
      </c>
      <c r="AO377" s="7">
        <f t="shared" ca="1" si="982"/>
        <v>-62376004.565362021</v>
      </c>
      <c r="AP377" s="7">
        <f t="shared" ca="1" si="982"/>
        <v>-65745883.756453037</v>
      </c>
      <c r="AQ377" s="7">
        <f t="shared" ca="1" si="982"/>
        <v>-68646143.314566478</v>
      </c>
      <c r="AR377" s="7">
        <f t="shared" ca="1" si="982"/>
        <v>-71253023.732806548</v>
      </c>
      <c r="AS377" s="7">
        <f t="shared" ca="1" si="982"/>
        <v>-73190130.841877073</v>
      </c>
      <c r="AT377" s="7">
        <f t="shared" ca="1" si="982"/>
        <v>-74411435.366633579</v>
      </c>
      <c r="AU377" s="7">
        <f t="shared" ca="1" si="982"/>
        <v>-74892738.83667016</v>
      </c>
      <c r="AV377" s="7">
        <f t="shared" ca="1" si="982"/>
        <v>-74621497.942106962</v>
      </c>
      <c r="AW377" s="7">
        <f t="shared" ca="1" si="982"/>
        <v>-73592128.761056572</v>
      </c>
      <c r="AX377" s="7">
        <f t="shared" ca="1" si="982"/>
        <v>-72100483.119264856</v>
      </c>
      <c r="AY377" s="7">
        <f t="shared" ca="1" si="982"/>
        <v>-69848318.892486006</v>
      </c>
      <c r="AZ377" s="7">
        <f t="shared" ca="1" si="982"/>
        <v>-66835433.460809439</v>
      </c>
      <c r="BA377" s="7">
        <f t="shared" ca="1" si="982"/>
        <v>-63061797.829153322</v>
      </c>
      <c r="BB377" s="7">
        <f t="shared" ca="1" si="982"/>
        <v>-58527417.956240006</v>
      </c>
      <c r="BC377" s="7">
        <f t="shared" ca="1" si="982"/>
        <v>-53529916.436241195</v>
      </c>
      <c r="BD377" s="7">
        <f t="shared" ca="1" si="982"/>
        <v>-47771674.221537836</v>
      </c>
      <c r="BE377" s="7">
        <f t="shared" ca="1" si="982"/>
        <v>-41259514.51970569</v>
      </c>
      <c r="BF377" s="7">
        <f t="shared" ca="1" si="982"/>
        <v>-34044098.311047792</v>
      </c>
      <c r="BG377" s="7">
        <f t="shared" ca="1" si="982"/>
        <v>-26245080.250715643</v>
      </c>
      <c r="BH377" s="7">
        <f t="shared" ca="1" si="982"/>
        <v>-18004434.98980774</v>
      </c>
      <c r="BI377" s="7">
        <f t="shared" ca="1" si="982"/>
        <v>-9467623.5632483214</v>
      </c>
      <c r="BJ377" s="7">
        <f t="shared" ca="1" si="982"/>
        <v>-758830.46811313927</v>
      </c>
      <c r="BK377" s="7">
        <f t="shared" ca="1" si="982"/>
        <v>6633309.212287331</v>
      </c>
      <c r="BL377" s="7">
        <f t="shared" ca="1" si="982"/>
        <v>13709832.21793941</v>
      </c>
      <c r="BM377" s="7">
        <f t="shared" ca="1" si="982"/>
        <v>20803011.773950581</v>
      </c>
      <c r="BN377" s="7">
        <f t="shared" ca="1" si="982"/>
        <v>27902757.672471751</v>
      </c>
      <c r="BO377" s="7">
        <f t="shared" ca="1" si="982"/>
        <v>35004591.590775646</v>
      </c>
      <c r="BP377" s="7">
        <f t="shared" ca="1" si="982"/>
        <v>42107100.52325803</v>
      </c>
      <c r="BQ377" s="7">
        <f t="shared" ca="1" si="982"/>
        <v>49209787.143514358</v>
      </c>
      <c r="BR377" s="7">
        <f t="shared" ca="1" si="982"/>
        <v>56312489.35561613</v>
      </c>
      <c r="BS377" s="7">
        <f t="shared" ca="1" si="982"/>
        <v>63415183.963497907</v>
      </c>
      <c r="BT377" s="7">
        <f t="shared" ca="1" si="982"/>
        <v>70517875.734137565</v>
      </c>
      <c r="BU377" s="7">
        <f t="shared" ca="1" si="982"/>
        <v>77620567.504777223</v>
      </c>
      <c r="BV377" s="7">
        <f t="shared" ca="1" si="982"/>
        <v>0</v>
      </c>
      <c r="BW377" s="7">
        <f t="shared" ca="1" si="982"/>
        <v>0</v>
      </c>
      <c r="BX377" s="7">
        <f t="shared" ca="1" si="982"/>
        <v>0</v>
      </c>
      <c r="BY377" s="7">
        <f t="shared" ca="1" si="982"/>
        <v>0</v>
      </c>
      <c r="BZ377" s="7">
        <f t="shared" ca="1" si="982"/>
        <v>0</v>
      </c>
      <c r="CA377" s="7">
        <f t="shared" ca="1" si="982"/>
        <v>0</v>
      </c>
      <c r="CB377" s="7">
        <f t="shared" ca="1" si="982"/>
        <v>0</v>
      </c>
      <c r="CC377" s="7">
        <f t="shared" ca="1" si="982"/>
        <v>0</v>
      </c>
      <c r="CD377" s="7">
        <f t="shared" ca="1" si="982"/>
        <v>0</v>
      </c>
      <c r="CE377" s="7">
        <f t="shared" ca="1" si="982"/>
        <v>0</v>
      </c>
      <c r="CF377" s="7">
        <f t="shared" ca="1" si="982"/>
        <v>0</v>
      </c>
      <c r="CG377" s="7">
        <f t="shared" ca="1" si="982"/>
        <v>0</v>
      </c>
      <c r="CH377" s="7">
        <f t="shared" ca="1" si="982"/>
        <v>0</v>
      </c>
      <c r="CI377" s="7">
        <f t="shared" ca="1" si="982"/>
        <v>0</v>
      </c>
      <c r="CJ377" s="7">
        <f t="shared" ca="1" si="982"/>
        <v>0</v>
      </c>
      <c r="CK377" s="7">
        <f t="shared" ca="1" si="982"/>
        <v>0</v>
      </c>
      <c r="CL377" s="7">
        <f t="shared" ca="1" si="982"/>
        <v>0</v>
      </c>
      <c r="CM377" s="7">
        <f t="shared" ref="CM377:CT377" ca="1" si="983">SUM(CM378:CM380)</f>
        <v>0</v>
      </c>
      <c r="CN377" s="7">
        <f t="shared" ca="1" si="983"/>
        <v>0</v>
      </c>
      <c r="CO377" s="7">
        <f t="shared" ca="1" si="983"/>
        <v>0</v>
      </c>
      <c r="CP377" s="7">
        <f t="shared" ca="1" si="983"/>
        <v>0</v>
      </c>
      <c r="CQ377" s="7">
        <f t="shared" ca="1" si="983"/>
        <v>0</v>
      </c>
      <c r="CR377" s="7">
        <f t="shared" ca="1" si="983"/>
        <v>0</v>
      </c>
      <c r="CS377" s="7">
        <f t="shared" ca="1" si="983"/>
        <v>0</v>
      </c>
      <c r="CT377" s="7">
        <f t="shared" ca="1" si="983"/>
        <v>0</v>
      </c>
    </row>
    <row r="378" spans="1:98" s="27" customFormat="1" ht="12" x14ac:dyDescent="0.25">
      <c r="A378" s="26">
        <f>ROW()</f>
        <v>378</v>
      </c>
      <c r="C378" s="142"/>
      <c r="E378" s="24" t="s">
        <v>24</v>
      </c>
      <c r="F378" s="66" t="str">
        <f>$F$319</f>
        <v>АКТИВЫ</v>
      </c>
      <c r="G378" s="66" t="str">
        <f t="shared" ref="G378:G379" si="984">$G$326</f>
        <v>Запасы СиМ</v>
      </c>
      <c r="H378" s="27" t="s">
        <v>92</v>
      </c>
      <c r="P378" s="30"/>
      <c r="R378" s="24"/>
      <c r="S378" s="30"/>
      <c r="V378" s="85"/>
      <c r="W378" s="29"/>
      <c r="Z378" s="30">
        <f t="shared" ref="Z378:BE378" si="985">Z68+Z104</f>
        <v>1000000</v>
      </c>
      <c r="AA378" s="30">
        <f t="shared" si="985"/>
        <v>1000000</v>
      </c>
      <c r="AB378" s="30">
        <f t="shared" si="985"/>
        <v>1000000</v>
      </c>
      <c r="AC378" s="30">
        <f t="shared" si="985"/>
        <v>1000000</v>
      </c>
      <c r="AD378" s="30">
        <f t="shared" si="985"/>
        <v>1000000</v>
      </c>
      <c r="AE378" s="30">
        <f t="shared" si="985"/>
        <v>1000000</v>
      </c>
      <c r="AF378" s="30">
        <f t="shared" si="985"/>
        <v>1000000</v>
      </c>
      <c r="AG378" s="30">
        <f t="shared" si="985"/>
        <v>1000000</v>
      </c>
      <c r="AH378" s="30">
        <f t="shared" si="985"/>
        <v>1000000</v>
      </c>
      <c r="AI378" s="30">
        <f t="shared" si="985"/>
        <v>1000000</v>
      </c>
      <c r="AJ378" s="30">
        <f t="shared" si="985"/>
        <v>1000000</v>
      </c>
      <c r="AK378" s="30">
        <f t="shared" si="985"/>
        <v>1000000</v>
      </c>
      <c r="AL378" s="30">
        <f t="shared" si="985"/>
        <v>1000000</v>
      </c>
      <c r="AM378" s="30">
        <f t="shared" si="985"/>
        <v>1000000</v>
      </c>
      <c r="AN378" s="30">
        <f t="shared" si="985"/>
        <v>1000000</v>
      </c>
      <c r="AO378" s="30">
        <f t="shared" si="985"/>
        <v>1000000</v>
      </c>
      <c r="AP378" s="30">
        <f t="shared" si="985"/>
        <v>1000000</v>
      </c>
      <c r="AQ378" s="30">
        <f t="shared" si="985"/>
        <v>1000000</v>
      </c>
      <c r="AR378" s="30">
        <f t="shared" si="985"/>
        <v>1000000</v>
      </c>
      <c r="AS378" s="30">
        <f t="shared" si="985"/>
        <v>1000000</v>
      </c>
      <c r="AT378" s="30">
        <f t="shared" si="985"/>
        <v>1000000</v>
      </c>
      <c r="AU378" s="30">
        <f t="shared" si="985"/>
        <v>1000000</v>
      </c>
      <c r="AV378" s="30">
        <f t="shared" si="985"/>
        <v>1000000</v>
      </c>
      <c r="AW378" s="30">
        <f t="shared" si="985"/>
        <v>1000000</v>
      </c>
      <c r="AX378" s="30">
        <f t="shared" si="985"/>
        <v>1000000</v>
      </c>
      <c r="AY378" s="30">
        <f t="shared" si="985"/>
        <v>1000000</v>
      </c>
      <c r="AZ378" s="30">
        <f t="shared" si="985"/>
        <v>1000000</v>
      </c>
      <c r="BA378" s="30">
        <f t="shared" si="985"/>
        <v>1000000</v>
      </c>
      <c r="BB378" s="30">
        <f t="shared" si="985"/>
        <v>1000000</v>
      </c>
      <c r="BC378" s="30">
        <f t="shared" si="985"/>
        <v>1000000</v>
      </c>
      <c r="BD378" s="30">
        <f t="shared" si="985"/>
        <v>1000000</v>
      </c>
      <c r="BE378" s="30">
        <f t="shared" si="985"/>
        <v>1000000</v>
      </c>
      <c r="BF378" s="30">
        <f t="shared" ref="BF378:CK378" si="986">BF68+BF104</f>
        <v>1000000</v>
      </c>
      <c r="BG378" s="30">
        <f t="shared" si="986"/>
        <v>1000000</v>
      </c>
      <c r="BH378" s="30">
        <f t="shared" si="986"/>
        <v>1000000</v>
      </c>
      <c r="BI378" s="30">
        <f t="shared" si="986"/>
        <v>1000000</v>
      </c>
      <c r="BJ378" s="30">
        <f t="shared" si="986"/>
        <v>1000000</v>
      </c>
      <c r="BK378" s="30">
        <f t="shared" si="986"/>
        <v>1000000</v>
      </c>
      <c r="BL378" s="30">
        <f t="shared" si="986"/>
        <v>1000000</v>
      </c>
      <c r="BM378" s="30">
        <f t="shared" si="986"/>
        <v>1000000</v>
      </c>
      <c r="BN378" s="30">
        <f t="shared" si="986"/>
        <v>1000000</v>
      </c>
      <c r="BO378" s="30">
        <f t="shared" si="986"/>
        <v>1000000</v>
      </c>
      <c r="BP378" s="30">
        <f t="shared" si="986"/>
        <v>1000000</v>
      </c>
      <c r="BQ378" s="30">
        <f t="shared" si="986"/>
        <v>1000000</v>
      </c>
      <c r="BR378" s="30">
        <f t="shared" si="986"/>
        <v>1000000</v>
      </c>
      <c r="BS378" s="30">
        <f t="shared" si="986"/>
        <v>1000000</v>
      </c>
      <c r="BT378" s="30">
        <f t="shared" si="986"/>
        <v>1000000</v>
      </c>
      <c r="BU378" s="30">
        <f t="shared" si="986"/>
        <v>1000000</v>
      </c>
      <c r="BV378" s="30">
        <f t="shared" si="986"/>
        <v>0</v>
      </c>
      <c r="BW378" s="30">
        <f t="shared" si="986"/>
        <v>0</v>
      </c>
      <c r="BX378" s="30">
        <f t="shared" si="986"/>
        <v>0</v>
      </c>
      <c r="BY378" s="30">
        <f t="shared" si="986"/>
        <v>0</v>
      </c>
      <c r="BZ378" s="30">
        <f t="shared" si="986"/>
        <v>0</v>
      </c>
      <c r="CA378" s="30">
        <f t="shared" si="986"/>
        <v>0</v>
      </c>
      <c r="CB378" s="30">
        <f t="shared" si="986"/>
        <v>0</v>
      </c>
      <c r="CC378" s="30">
        <f t="shared" si="986"/>
        <v>0</v>
      </c>
      <c r="CD378" s="30">
        <f t="shared" si="986"/>
        <v>0</v>
      </c>
      <c r="CE378" s="30">
        <f t="shared" si="986"/>
        <v>0</v>
      </c>
      <c r="CF378" s="30">
        <f t="shared" si="986"/>
        <v>0</v>
      </c>
      <c r="CG378" s="30">
        <f t="shared" si="986"/>
        <v>0</v>
      </c>
      <c r="CH378" s="30">
        <f t="shared" si="986"/>
        <v>0</v>
      </c>
      <c r="CI378" s="30">
        <f t="shared" si="986"/>
        <v>0</v>
      </c>
      <c r="CJ378" s="30">
        <f t="shared" si="986"/>
        <v>0</v>
      </c>
      <c r="CK378" s="30">
        <f t="shared" si="986"/>
        <v>0</v>
      </c>
      <c r="CL378" s="30">
        <f t="shared" ref="CL378:CT378" si="987">CL68+CL104</f>
        <v>0</v>
      </c>
      <c r="CM378" s="30">
        <f t="shared" si="987"/>
        <v>0</v>
      </c>
      <c r="CN378" s="30">
        <f t="shared" si="987"/>
        <v>0</v>
      </c>
      <c r="CO378" s="30">
        <f t="shared" si="987"/>
        <v>0</v>
      </c>
      <c r="CP378" s="30">
        <f t="shared" si="987"/>
        <v>0</v>
      </c>
      <c r="CQ378" s="30">
        <f t="shared" si="987"/>
        <v>0</v>
      </c>
      <c r="CR378" s="30">
        <f t="shared" si="987"/>
        <v>0</v>
      </c>
      <c r="CS378" s="30">
        <f t="shared" si="987"/>
        <v>0</v>
      </c>
      <c r="CT378" s="30">
        <f t="shared" si="987"/>
        <v>0</v>
      </c>
    </row>
    <row r="379" spans="1:98" s="27" customFormat="1" ht="12" x14ac:dyDescent="0.25">
      <c r="A379" s="26">
        <f>ROW()</f>
        <v>379</v>
      </c>
      <c r="C379" s="142"/>
      <c r="E379" s="24" t="s">
        <v>24</v>
      </c>
      <c r="F379" s="66" t="str">
        <f>$F$319</f>
        <v>АКТИВЫ</v>
      </c>
      <c r="G379" s="66" t="str">
        <f t="shared" si="984"/>
        <v>Запасы СиМ</v>
      </c>
      <c r="H379" s="27" t="s">
        <v>93</v>
      </c>
      <c r="P379" s="30"/>
      <c r="R379" s="24"/>
      <c r="S379" s="30"/>
      <c r="V379" s="85"/>
      <c r="W379" s="29"/>
      <c r="Z379" s="30">
        <f ca="1">Z69+Z276</f>
        <v>-3278787.8787878784</v>
      </c>
      <c r="AA379" s="30">
        <f ca="1">AA69+AA276</f>
        <v>-6649242.4242424238</v>
      </c>
      <c r="AB379" s="30">
        <f ca="1">AB69+AB276</f>
        <v>-10236363.636363637</v>
      </c>
      <c r="AC379" s="30">
        <f ca="1">AC69+AC276</f>
        <v>-14254437.22943723</v>
      </c>
      <c r="AD379" s="30">
        <f ca="1">AD69+AD276</f>
        <v>-18397510.822510824</v>
      </c>
      <c r="AE379" s="30">
        <f ca="1">AE69+AE276</f>
        <v>-22623917.748917751</v>
      </c>
      <c r="AF379" s="30">
        <f ca="1">AF69+AF276</f>
        <v>-26850324.675324678</v>
      </c>
      <c r="AG379" s="30">
        <f ca="1">AG69+AG276</f>
        <v>-31076731.601731606</v>
      </c>
      <c r="AH379" s="30">
        <f ca="1">AH69+AH276</f>
        <v>-35300409.245108232</v>
      </c>
      <c r="AI379" s="30">
        <f ca="1">AI69+AI276</f>
        <v>-39503822.49636364</v>
      </c>
      <c r="AJ379" s="30">
        <f ca="1">AJ69+AJ276</f>
        <v>-43659373.885558441</v>
      </c>
      <c r="AK379" s="30">
        <f ca="1">AK69+AK276</f>
        <v>-47758135.414313853</v>
      </c>
      <c r="AL379" s="30">
        <f ca="1">AL69+AL276</f>
        <v>-51798712.529099569</v>
      </c>
      <c r="AM379" s="30">
        <f ca="1">AM69+AM276</f>
        <v>-55782792.637479223</v>
      </c>
      <c r="AN379" s="30">
        <f ca="1">AN69+AN276</f>
        <v>-59677265.445884638</v>
      </c>
      <c r="AO379" s="30">
        <f ca="1">AO69+AO276</f>
        <v>-63376004.565362021</v>
      </c>
      <c r="AP379" s="30">
        <f ca="1">AP69+AP276</f>
        <v>-66745883.756453037</v>
      </c>
      <c r="AQ379" s="30">
        <f ca="1">AQ69+AQ276</f>
        <v>-69646143.314566478</v>
      </c>
      <c r="AR379" s="30">
        <f ca="1">AR69+AR276</f>
        <v>-72253023.732806548</v>
      </c>
      <c r="AS379" s="30">
        <f ca="1">AS69+AS276</f>
        <v>-74190130.841877073</v>
      </c>
      <c r="AT379" s="30">
        <f ca="1">AT69+AT276</f>
        <v>-75411435.366633579</v>
      </c>
      <c r="AU379" s="30">
        <f ca="1">AU69+AU276</f>
        <v>-75892738.83667016</v>
      </c>
      <c r="AV379" s="30">
        <f ca="1">AV69+AV276</f>
        <v>-75621497.942106962</v>
      </c>
      <c r="AW379" s="30">
        <f ca="1">AW69+AW276</f>
        <v>-74592128.761056572</v>
      </c>
      <c r="AX379" s="30">
        <f ca="1">AX69+AX276</f>
        <v>-73100483.119264856</v>
      </c>
      <c r="AY379" s="30">
        <f ca="1">AY69+AY276</f>
        <v>-70848318.892486006</v>
      </c>
      <c r="AZ379" s="30">
        <f ca="1">AZ69+AZ276</f>
        <v>-67835433.460809439</v>
      </c>
      <c r="BA379" s="30">
        <f ca="1">BA69+BA276</f>
        <v>-64061797.829153322</v>
      </c>
      <c r="BB379" s="30">
        <f ca="1">BB69+BB276</f>
        <v>-59527417.956240006</v>
      </c>
      <c r="BC379" s="30">
        <f ca="1">BC69+BC276</f>
        <v>-54529916.436241195</v>
      </c>
      <c r="BD379" s="30">
        <f ca="1">BD69+BD276</f>
        <v>-48771674.221537836</v>
      </c>
      <c r="BE379" s="30">
        <f ca="1">BE69+BE276</f>
        <v>-42259514.51970569</v>
      </c>
      <c r="BF379" s="30">
        <f ca="1">BF69+BF276</f>
        <v>-35044098.311047792</v>
      </c>
      <c r="BG379" s="30">
        <f ca="1">BG69+BG276</f>
        <v>-27245080.250715643</v>
      </c>
      <c r="BH379" s="30">
        <f ca="1">BH69+BH276</f>
        <v>-19004434.98980774</v>
      </c>
      <c r="BI379" s="30">
        <f ca="1">BI69+BI276</f>
        <v>-10467623.563248321</v>
      </c>
      <c r="BJ379" s="30">
        <f ca="1">BJ69+BJ276</f>
        <v>-1758830.4681131393</v>
      </c>
      <c r="BK379" s="30">
        <f ca="1">BK69+BK276</f>
        <v>5633309.212287331</v>
      </c>
      <c r="BL379" s="30">
        <f ca="1">BL69+BL276</f>
        <v>12709832.21793941</v>
      </c>
      <c r="BM379" s="30">
        <f ca="1">BM69+BM276</f>
        <v>19803011.773950581</v>
      </c>
      <c r="BN379" s="30">
        <f ca="1">BN69+BN276</f>
        <v>26902757.672471751</v>
      </c>
      <c r="BO379" s="30">
        <f ca="1">BO69+BO276</f>
        <v>34004591.590775646</v>
      </c>
      <c r="BP379" s="30">
        <f ca="1">BP69+BP276</f>
        <v>41107100.52325803</v>
      </c>
      <c r="BQ379" s="30">
        <f ca="1">BQ69+BQ276</f>
        <v>48209787.143514358</v>
      </c>
      <c r="BR379" s="30">
        <f ca="1">BR69+BR276</f>
        <v>55312489.35561613</v>
      </c>
      <c r="BS379" s="30">
        <f ca="1">BS69+BS276</f>
        <v>62415183.963497907</v>
      </c>
      <c r="BT379" s="30">
        <f ca="1">BT69+BT276</f>
        <v>69517875.734137565</v>
      </c>
      <c r="BU379" s="30">
        <f ca="1">BU69+BU276</f>
        <v>76620567.504777223</v>
      </c>
      <c r="BV379" s="30">
        <f ca="1">BV69+BV276</f>
        <v>0</v>
      </c>
      <c r="BW379" s="30">
        <f ca="1">BW69+BW276</f>
        <v>0</v>
      </c>
      <c r="BX379" s="30">
        <f ca="1">BX69+BX276</f>
        <v>0</v>
      </c>
      <c r="BY379" s="30">
        <f ca="1">BY69+BY276</f>
        <v>0</v>
      </c>
      <c r="BZ379" s="30">
        <f ca="1">BZ69+BZ276</f>
        <v>0</v>
      </c>
      <c r="CA379" s="30">
        <f ca="1">CA69+CA276</f>
        <v>0</v>
      </c>
      <c r="CB379" s="30">
        <f ca="1">CB69+CB276</f>
        <v>0</v>
      </c>
      <c r="CC379" s="30">
        <f ca="1">CC69+CC276</f>
        <v>0</v>
      </c>
      <c r="CD379" s="30">
        <f ca="1">CD69+CD276</f>
        <v>0</v>
      </c>
      <c r="CE379" s="30">
        <f ca="1">CE69+CE276</f>
        <v>0</v>
      </c>
      <c r="CF379" s="30">
        <f ca="1">CF69+CF276</f>
        <v>0</v>
      </c>
      <c r="CG379" s="30">
        <f ca="1">CG69+CG276</f>
        <v>0</v>
      </c>
      <c r="CH379" s="30">
        <f ca="1">CH69+CH276</f>
        <v>0</v>
      </c>
      <c r="CI379" s="30">
        <f ca="1">CI69+CI276</f>
        <v>0</v>
      </c>
      <c r="CJ379" s="30">
        <f ca="1">CJ69+CJ276</f>
        <v>0</v>
      </c>
      <c r="CK379" s="30">
        <f ca="1">CK69+CK276</f>
        <v>0</v>
      </c>
      <c r="CL379" s="30">
        <f ca="1">CL69+CL276</f>
        <v>0</v>
      </c>
      <c r="CM379" s="30">
        <f ca="1">CM69+CM276</f>
        <v>0</v>
      </c>
      <c r="CN379" s="30">
        <f ca="1">CN69+CN276</f>
        <v>0</v>
      </c>
      <c r="CO379" s="30">
        <f ca="1">CO69+CO276</f>
        <v>0</v>
      </c>
      <c r="CP379" s="30">
        <f ca="1">CP69+CP276</f>
        <v>0</v>
      </c>
      <c r="CQ379" s="30">
        <f ca="1">CQ69+CQ276</f>
        <v>0</v>
      </c>
      <c r="CR379" s="30">
        <f ca="1">CR69+CR276</f>
        <v>0</v>
      </c>
      <c r="CS379" s="30">
        <f ca="1">CS69+CS276</f>
        <v>0</v>
      </c>
      <c r="CT379" s="30">
        <f ca="1">CT69+CT276</f>
        <v>0</v>
      </c>
    </row>
    <row r="380" spans="1:98" s="2" customFormat="1" ht="12" x14ac:dyDescent="0.25">
      <c r="A380" s="11">
        <f>ROW()</f>
        <v>380</v>
      </c>
      <c r="C380" s="142"/>
      <c r="E380" s="23" t="str">
        <f>Lists!$N$9</f>
        <v>пустая строка</v>
      </c>
      <c r="P380" s="3"/>
      <c r="R380" s="23"/>
      <c r="S380" s="3"/>
      <c r="V380" s="74"/>
      <c r="W380" s="5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</row>
    <row r="381" spans="1:98" x14ac:dyDescent="0.3">
      <c r="A381" s="11">
        <f>ROW()</f>
        <v>381</v>
      </c>
    </row>
    <row r="382" spans="1:98" x14ac:dyDescent="0.3">
      <c r="A382" s="11">
        <f>ROW()</f>
        <v>382</v>
      </c>
      <c r="F382" s="66" t="str">
        <f t="shared" ref="F382:F391" si="988">$F$319</f>
        <v>АКТИВЫ</v>
      </c>
      <c r="G382" s="6" t="str">
        <f>$G$72</f>
        <v>Кредиторская задолженность по СиМ</v>
      </c>
      <c r="Z382" s="7">
        <f ca="1">SUM(Z383:Z392)</f>
        <v>0</v>
      </c>
      <c r="AA382" s="7">
        <f t="shared" ref="AA382:CL382" ca="1" si="989">SUM(AA383:AA392)</f>
        <v>0</v>
      </c>
      <c r="AB382" s="7">
        <f t="shared" ca="1" si="989"/>
        <v>-4680</v>
      </c>
      <c r="AC382" s="7">
        <f t="shared" ca="1" si="989"/>
        <v>-18720</v>
      </c>
      <c r="AD382" s="7">
        <f t="shared" ca="1" si="989"/>
        <v>-30767.200000000001</v>
      </c>
      <c r="AE382" s="7">
        <f t="shared" ca="1" si="989"/>
        <v>-28793</v>
      </c>
      <c r="AF382" s="7">
        <f t="shared" ca="1" si="989"/>
        <v>802.35999999999967</v>
      </c>
      <c r="AG382" s="7">
        <f t="shared" ca="1" si="989"/>
        <v>44854.379999999983</v>
      </c>
      <c r="AH382" s="7">
        <f t="shared" ca="1" si="989"/>
        <v>67439.819999999978</v>
      </c>
      <c r="AI382" s="7">
        <f t="shared" ca="1" si="989"/>
        <v>63180.54800000001</v>
      </c>
      <c r="AJ382" s="7">
        <f t="shared" ca="1" si="989"/>
        <v>56779.165999999976</v>
      </c>
      <c r="AK382" s="7">
        <f t="shared" ca="1" si="989"/>
        <v>114385.39000000006</v>
      </c>
      <c r="AL382" s="7">
        <f t="shared" ca="1" si="989"/>
        <v>303892.77599999995</v>
      </c>
      <c r="AM382" s="7">
        <f t="shared" ca="1" si="989"/>
        <v>662086.41800000006</v>
      </c>
      <c r="AN382" s="7">
        <f t="shared" ca="1" si="989"/>
        <v>1199089.048</v>
      </c>
      <c r="AO382" s="7">
        <f t="shared" ca="1" si="989"/>
        <v>1898385.9350000001</v>
      </c>
      <c r="AP382" s="7">
        <f t="shared" ca="1" si="989"/>
        <v>2735926.85</v>
      </c>
      <c r="AQ382" s="7">
        <f t="shared" ca="1" si="989"/>
        <v>3693516.8110000002</v>
      </c>
      <c r="AR382" s="7">
        <f t="shared" ca="1" si="989"/>
        <v>4759363.28</v>
      </c>
      <c r="AS382" s="7">
        <f t="shared" ca="1" si="989"/>
        <v>5926436.9749999996</v>
      </c>
      <c r="AT382" s="7">
        <f t="shared" ca="1" si="989"/>
        <v>7190624.125</v>
      </c>
      <c r="AU382" s="7">
        <f t="shared" ca="1" si="989"/>
        <v>8550038.625</v>
      </c>
      <c r="AV382" s="7">
        <f t="shared" ca="1" si="989"/>
        <v>10004044.115</v>
      </c>
      <c r="AW382" s="7">
        <f t="shared" ca="1" si="989"/>
        <v>11552381.289999999</v>
      </c>
      <c r="AX382" s="7">
        <f t="shared" ca="1" si="989"/>
        <v>13194954.09</v>
      </c>
      <c r="AY382" s="7">
        <f t="shared" ca="1" si="989"/>
        <v>14943447.889999999</v>
      </c>
      <c r="AZ382" s="7">
        <f t="shared" ca="1" si="989"/>
        <v>16821262.690000001</v>
      </c>
      <c r="BA382" s="7">
        <f t="shared" ca="1" si="989"/>
        <v>18823416.490000002</v>
      </c>
      <c r="BB382" s="7">
        <f t="shared" ca="1" si="989"/>
        <v>20914855.790000003</v>
      </c>
      <c r="BC382" s="7">
        <f t="shared" ca="1" si="989"/>
        <v>23026527.690000001</v>
      </c>
      <c r="BD382" s="7">
        <f t="shared" ca="1" si="989"/>
        <v>25093040.540000003</v>
      </c>
      <c r="BE382" s="7">
        <f t="shared" ca="1" si="989"/>
        <v>27080310.790000003</v>
      </c>
      <c r="BF382" s="7">
        <f t="shared" ca="1" si="989"/>
        <v>28980155.220000003</v>
      </c>
      <c r="BG382" s="7">
        <f t="shared" ca="1" si="989"/>
        <v>30810267.855</v>
      </c>
      <c r="BH382" s="7">
        <f t="shared" ca="1" si="989"/>
        <v>32595600.68</v>
      </c>
      <c r="BI382" s="7">
        <f t="shared" ca="1" si="989"/>
        <v>34354850.914999999</v>
      </c>
      <c r="BJ382" s="7">
        <f t="shared" ca="1" si="989"/>
        <v>36099961.920000002</v>
      </c>
      <c r="BK382" s="7">
        <f t="shared" ca="1" si="989"/>
        <v>37838028.274999999</v>
      </c>
      <c r="BL382" s="7">
        <f t="shared" ca="1" si="989"/>
        <v>39573196.325000003</v>
      </c>
      <c r="BM382" s="7">
        <f t="shared" ca="1" si="989"/>
        <v>41307358.024999999</v>
      </c>
      <c r="BN382" s="7">
        <f t="shared" ca="1" si="989"/>
        <v>43041149.734999999</v>
      </c>
      <c r="BO382" s="7">
        <f t="shared" ca="1" si="989"/>
        <v>44774830.760000005</v>
      </c>
      <c r="BP382" s="7">
        <f t="shared" ca="1" si="989"/>
        <v>46508497.160000004</v>
      </c>
      <c r="BQ382" s="7">
        <f t="shared" ca="1" si="989"/>
        <v>48242163.560000002</v>
      </c>
      <c r="BR382" s="7">
        <f t="shared" ca="1" si="989"/>
        <v>49975829.960000001</v>
      </c>
      <c r="BS382" s="7">
        <f t="shared" ca="1" si="989"/>
        <v>51709496.359999999</v>
      </c>
      <c r="BT382" s="7">
        <f t="shared" ca="1" si="989"/>
        <v>53443162.759999998</v>
      </c>
      <c r="BU382" s="7">
        <f t="shared" ca="1" si="989"/>
        <v>58858117.160000004</v>
      </c>
      <c r="BV382" s="7">
        <f t="shared" si="989"/>
        <v>0</v>
      </c>
      <c r="BW382" s="7">
        <f t="shared" si="989"/>
        <v>0</v>
      </c>
      <c r="BX382" s="7">
        <f t="shared" si="989"/>
        <v>0</v>
      </c>
      <c r="BY382" s="7">
        <f t="shared" si="989"/>
        <v>0</v>
      </c>
      <c r="BZ382" s="7">
        <f t="shared" si="989"/>
        <v>0</v>
      </c>
      <c r="CA382" s="7">
        <f t="shared" si="989"/>
        <v>0</v>
      </c>
      <c r="CB382" s="7">
        <f t="shared" si="989"/>
        <v>0</v>
      </c>
      <c r="CC382" s="7">
        <f t="shared" si="989"/>
        <v>0</v>
      </c>
      <c r="CD382" s="7">
        <f t="shared" si="989"/>
        <v>0</v>
      </c>
      <c r="CE382" s="7">
        <f t="shared" si="989"/>
        <v>0</v>
      </c>
      <c r="CF382" s="7">
        <f t="shared" si="989"/>
        <v>0</v>
      </c>
      <c r="CG382" s="7">
        <f t="shared" si="989"/>
        <v>0</v>
      </c>
      <c r="CH382" s="7">
        <f t="shared" si="989"/>
        <v>0</v>
      </c>
      <c r="CI382" s="7">
        <f t="shared" si="989"/>
        <v>0</v>
      </c>
      <c r="CJ382" s="7">
        <f t="shared" si="989"/>
        <v>0</v>
      </c>
      <c r="CK382" s="7">
        <f t="shared" si="989"/>
        <v>0</v>
      </c>
      <c r="CL382" s="7">
        <f t="shared" si="989"/>
        <v>0</v>
      </c>
      <c r="CM382" s="7">
        <f t="shared" ref="CM382:CT382" si="990">SUM(CM383:CM392)</f>
        <v>0</v>
      </c>
      <c r="CN382" s="7">
        <f t="shared" si="990"/>
        <v>0</v>
      </c>
      <c r="CO382" s="7">
        <f t="shared" si="990"/>
        <v>0</v>
      </c>
      <c r="CP382" s="7">
        <f t="shared" si="990"/>
        <v>0</v>
      </c>
      <c r="CQ382" s="7">
        <f t="shared" si="990"/>
        <v>0</v>
      </c>
      <c r="CR382" s="7">
        <f t="shared" si="990"/>
        <v>0</v>
      </c>
      <c r="CS382" s="7">
        <f t="shared" si="990"/>
        <v>0</v>
      </c>
      <c r="CT382" s="7">
        <f t="shared" si="990"/>
        <v>0</v>
      </c>
    </row>
    <row r="383" spans="1:98" s="27" customFormat="1" ht="12" x14ac:dyDescent="0.25">
      <c r="A383" s="26">
        <f>ROW()</f>
        <v>383</v>
      </c>
      <c r="C383" s="142"/>
      <c r="E383" s="24"/>
      <c r="F383" s="66" t="str">
        <f t="shared" si="988"/>
        <v>АКТИВЫ</v>
      </c>
      <c r="G383" s="66" t="str">
        <f>$G$326</f>
        <v>Запасы СиМ</v>
      </c>
      <c r="H383" s="27" t="str">
        <f>BP!$F$21</f>
        <v>Основа</v>
      </c>
      <c r="P383" s="30"/>
      <c r="R383" s="24"/>
      <c r="S383" s="30"/>
      <c r="V383" s="85"/>
      <c r="W383" s="29"/>
      <c r="Z383" s="30">
        <f ca="1">Z73+Z113-Z286</f>
        <v>0</v>
      </c>
      <c r="AA383" s="30">
        <f t="shared" ref="AA383:CL384" ca="1" si="991">AA73+AA113-AA286</f>
        <v>0</v>
      </c>
      <c r="AB383" s="30">
        <f t="shared" ca="1" si="991"/>
        <v>-4200</v>
      </c>
      <c r="AC383" s="30">
        <f t="shared" ca="1" si="991"/>
        <v>-16800</v>
      </c>
      <c r="AD383" s="30">
        <f t="shared" ca="1" si="991"/>
        <v>-30240</v>
      </c>
      <c r="AE383" s="30">
        <f t="shared" ca="1" si="991"/>
        <v>-44205</v>
      </c>
      <c r="AF383" s="30">
        <f t="shared" ca="1" si="991"/>
        <v>-56385</v>
      </c>
      <c r="AG383" s="30">
        <f t="shared" ca="1" si="991"/>
        <v>-74067.000000000015</v>
      </c>
      <c r="AH383" s="30">
        <f t="shared" ca="1" si="991"/>
        <v>-120267.00000000001</v>
      </c>
      <c r="AI383" s="30">
        <f t="shared" ca="1" si="991"/>
        <v>-198051</v>
      </c>
      <c r="AJ383" s="30">
        <f t="shared" ca="1" si="991"/>
        <v>-309718.5</v>
      </c>
      <c r="AK383" s="30">
        <f t="shared" ca="1" si="991"/>
        <v>-451185</v>
      </c>
      <c r="AL383" s="30">
        <f t="shared" ca="1" si="991"/>
        <v>-610228.5</v>
      </c>
      <c r="AM383" s="30">
        <f t="shared" ca="1" si="991"/>
        <v>-779709</v>
      </c>
      <c r="AN383" s="30">
        <f t="shared" ca="1" si="991"/>
        <v>-954607.5</v>
      </c>
      <c r="AO383" s="30">
        <f t="shared" ca="1" si="991"/>
        <v>-1132372.5</v>
      </c>
      <c r="AP383" s="30">
        <f t="shared" ca="1" si="991"/>
        <v>-1311397.5</v>
      </c>
      <c r="AQ383" s="30">
        <f t="shared" ca="1" si="991"/>
        <v>-1490737.5</v>
      </c>
      <c r="AR383" s="30">
        <f t="shared" ca="1" si="991"/>
        <v>-1670235</v>
      </c>
      <c r="AS383" s="30">
        <f t="shared" ca="1" si="991"/>
        <v>-1849785</v>
      </c>
      <c r="AT383" s="30">
        <f t="shared" ca="1" si="991"/>
        <v>-2029335</v>
      </c>
      <c r="AU383" s="30">
        <f t="shared" ca="1" si="991"/>
        <v>-2208885</v>
      </c>
      <c r="AV383" s="30">
        <f t="shared" ca="1" si="991"/>
        <v>-2388435</v>
      </c>
      <c r="AW383" s="30">
        <f t="shared" ca="1" si="991"/>
        <v>-2567985</v>
      </c>
      <c r="AX383" s="30">
        <f t="shared" ca="1" si="991"/>
        <v>-2747535</v>
      </c>
      <c r="AY383" s="30">
        <f t="shared" ca="1" si="991"/>
        <v>-2916585</v>
      </c>
      <c r="AZ383" s="30">
        <f t="shared" ca="1" si="991"/>
        <v>-3054135</v>
      </c>
      <c r="BA383" s="30">
        <f t="shared" ca="1" si="991"/>
        <v>-3158085</v>
      </c>
      <c r="BB383" s="30">
        <f t="shared" ca="1" si="991"/>
        <v>-3227122.5</v>
      </c>
      <c r="BC383" s="30">
        <f t="shared" ca="1" si="991"/>
        <v>-3265710</v>
      </c>
      <c r="BD383" s="30">
        <f t="shared" ca="1" si="991"/>
        <v>-3286342.5</v>
      </c>
      <c r="BE383" s="30">
        <f t="shared" ca="1" si="991"/>
        <v>-3296475</v>
      </c>
      <c r="BF383" s="30">
        <f t="shared" ca="1" si="991"/>
        <v>-3301147.5</v>
      </c>
      <c r="BG383" s="30">
        <f t="shared" ca="1" si="991"/>
        <v>-3302932.5</v>
      </c>
      <c r="BH383" s="30">
        <f t="shared" ca="1" si="991"/>
        <v>-3303457.5</v>
      </c>
      <c r="BI383" s="30">
        <f t="shared" ca="1" si="991"/>
        <v>-3303667.5</v>
      </c>
      <c r="BJ383" s="30">
        <f t="shared" ca="1" si="991"/>
        <v>-3303720.0000000005</v>
      </c>
      <c r="BK383" s="30">
        <f t="shared" ca="1" si="991"/>
        <v>-3303720.0000000005</v>
      </c>
      <c r="BL383" s="30">
        <f t="shared" ca="1" si="991"/>
        <v>-3303720.0000000005</v>
      </c>
      <c r="BM383" s="30">
        <f t="shared" ca="1" si="991"/>
        <v>-3303720.0000000005</v>
      </c>
      <c r="BN383" s="30">
        <f t="shared" ca="1" si="991"/>
        <v>-3303720.0000000005</v>
      </c>
      <c r="BO383" s="30">
        <f t="shared" ca="1" si="991"/>
        <v>-3303720.0000000005</v>
      </c>
      <c r="BP383" s="30">
        <f t="shared" ca="1" si="991"/>
        <v>-3303720.0000000005</v>
      </c>
      <c r="BQ383" s="30">
        <f t="shared" ca="1" si="991"/>
        <v>-3303720.0000000005</v>
      </c>
      <c r="BR383" s="30">
        <f t="shared" ca="1" si="991"/>
        <v>-3303720.0000000005</v>
      </c>
      <c r="BS383" s="30">
        <f t="shared" ca="1" si="991"/>
        <v>-3303720.0000000005</v>
      </c>
      <c r="BT383" s="30">
        <f t="shared" ca="1" si="991"/>
        <v>-3303720.0000000005</v>
      </c>
      <c r="BU383" s="30">
        <f t="shared" ca="1" si="991"/>
        <v>0</v>
      </c>
      <c r="BV383" s="30">
        <f t="shared" si="991"/>
        <v>0</v>
      </c>
      <c r="BW383" s="30">
        <f t="shared" si="991"/>
        <v>0</v>
      </c>
      <c r="BX383" s="30">
        <f t="shared" si="991"/>
        <v>0</v>
      </c>
      <c r="BY383" s="30">
        <f t="shared" si="991"/>
        <v>0</v>
      </c>
      <c r="BZ383" s="30">
        <f t="shared" si="991"/>
        <v>0</v>
      </c>
      <c r="CA383" s="30">
        <f t="shared" si="991"/>
        <v>0</v>
      </c>
      <c r="CB383" s="30">
        <f t="shared" si="991"/>
        <v>0</v>
      </c>
      <c r="CC383" s="30">
        <f t="shared" si="991"/>
        <v>0</v>
      </c>
      <c r="CD383" s="30">
        <f t="shared" si="991"/>
        <v>0</v>
      </c>
      <c r="CE383" s="30">
        <f t="shared" si="991"/>
        <v>0</v>
      </c>
      <c r="CF383" s="30">
        <f t="shared" si="991"/>
        <v>0</v>
      </c>
      <c r="CG383" s="30">
        <f t="shared" si="991"/>
        <v>0</v>
      </c>
      <c r="CH383" s="30">
        <f t="shared" si="991"/>
        <v>0</v>
      </c>
      <c r="CI383" s="30">
        <f t="shared" si="991"/>
        <v>0</v>
      </c>
      <c r="CJ383" s="30">
        <f t="shared" si="991"/>
        <v>0</v>
      </c>
      <c r="CK383" s="30">
        <f t="shared" si="991"/>
        <v>0</v>
      </c>
      <c r="CL383" s="30">
        <f t="shared" si="991"/>
        <v>0</v>
      </c>
      <c r="CM383" s="30">
        <f t="shared" ref="CM383:CT385" si="992">CM73+CM113-CM286</f>
        <v>0</v>
      </c>
      <c r="CN383" s="30">
        <f t="shared" si="992"/>
        <v>0</v>
      </c>
      <c r="CO383" s="30">
        <f t="shared" si="992"/>
        <v>0</v>
      </c>
      <c r="CP383" s="30">
        <f t="shared" si="992"/>
        <v>0</v>
      </c>
      <c r="CQ383" s="30">
        <f t="shared" si="992"/>
        <v>0</v>
      </c>
      <c r="CR383" s="30">
        <f t="shared" si="992"/>
        <v>0</v>
      </c>
      <c r="CS383" s="30">
        <f t="shared" si="992"/>
        <v>0</v>
      </c>
      <c r="CT383" s="30">
        <f t="shared" si="992"/>
        <v>0</v>
      </c>
    </row>
    <row r="384" spans="1:98" s="27" customFormat="1" ht="12" x14ac:dyDescent="0.25">
      <c r="A384" s="26">
        <f>ROW()</f>
        <v>384</v>
      </c>
      <c r="C384" s="142"/>
      <c r="E384" s="24"/>
      <c r="F384" s="66" t="str">
        <f t="shared" si="988"/>
        <v>АКТИВЫ</v>
      </c>
      <c r="G384" s="66" t="str">
        <f t="shared" ref="G384:G391" si="993">$G$326</f>
        <v>Запасы СиМ</v>
      </c>
      <c r="H384" s="27" t="str">
        <f>BP!$F$22</f>
        <v>Сырье</v>
      </c>
      <c r="P384" s="30"/>
      <c r="R384" s="24"/>
      <c r="S384" s="30"/>
      <c r="V384" s="85"/>
      <c r="W384" s="29"/>
      <c r="Z384" s="30">
        <f t="shared" ref="Z384:AO385" ca="1" si="994">Z74+Z114-Z287</f>
        <v>0</v>
      </c>
      <c r="AA384" s="30">
        <f t="shared" ca="1" si="994"/>
        <v>0</v>
      </c>
      <c r="AB384" s="30">
        <f t="shared" ca="1" si="994"/>
        <v>-480</v>
      </c>
      <c r="AC384" s="30">
        <f t="shared" ca="1" si="994"/>
        <v>-1920</v>
      </c>
      <c r="AD384" s="30">
        <f t="shared" ca="1" si="994"/>
        <v>-3456</v>
      </c>
      <c r="AE384" s="30">
        <f t="shared" ca="1" si="994"/>
        <v>-5052</v>
      </c>
      <c r="AF384" s="30">
        <f t="shared" ca="1" si="994"/>
        <v>-6444</v>
      </c>
      <c r="AG384" s="30">
        <f t="shared" ca="1" si="994"/>
        <v>-8464.8000000000011</v>
      </c>
      <c r="AH384" s="30">
        <f t="shared" ca="1" si="994"/>
        <v>-13744.800000000001</v>
      </c>
      <c r="AI384" s="30">
        <f t="shared" ca="1" si="994"/>
        <v>-22634.400000000001</v>
      </c>
      <c r="AJ384" s="30">
        <f t="shared" ca="1" si="994"/>
        <v>-35396.399999999994</v>
      </c>
      <c r="AK384" s="30">
        <f t="shared" ca="1" si="994"/>
        <v>-51564</v>
      </c>
      <c r="AL384" s="30">
        <f t="shared" ca="1" si="994"/>
        <v>-69740.399999999994</v>
      </c>
      <c r="AM384" s="30">
        <f t="shared" ca="1" si="994"/>
        <v>-89109.6</v>
      </c>
      <c r="AN384" s="30">
        <f t="shared" ca="1" si="994"/>
        <v>-109098</v>
      </c>
      <c r="AO384" s="30">
        <f t="shared" ca="1" si="994"/>
        <v>-129414</v>
      </c>
      <c r="AP384" s="30">
        <f t="shared" ca="1" si="991"/>
        <v>-149874</v>
      </c>
      <c r="AQ384" s="30">
        <f t="shared" ca="1" si="991"/>
        <v>-170370</v>
      </c>
      <c r="AR384" s="30">
        <f t="shared" ca="1" si="991"/>
        <v>-190884</v>
      </c>
      <c r="AS384" s="30">
        <f t="shared" ca="1" si="991"/>
        <v>-211404</v>
      </c>
      <c r="AT384" s="30">
        <f t="shared" ca="1" si="991"/>
        <v>-231924</v>
      </c>
      <c r="AU384" s="30">
        <f t="shared" ca="1" si="991"/>
        <v>-252444</v>
      </c>
      <c r="AV384" s="30">
        <f t="shared" ca="1" si="991"/>
        <v>-272964</v>
      </c>
      <c r="AW384" s="30">
        <f t="shared" ca="1" si="991"/>
        <v>-293484</v>
      </c>
      <c r="AX384" s="30">
        <f t="shared" ca="1" si="991"/>
        <v>-314004</v>
      </c>
      <c r="AY384" s="30">
        <f t="shared" ca="1" si="991"/>
        <v>-333324</v>
      </c>
      <c r="AZ384" s="30">
        <f t="shared" ca="1" si="991"/>
        <v>-349044</v>
      </c>
      <c r="BA384" s="30">
        <f t="shared" ca="1" si="991"/>
        <v>-360924</v>
      </c>
      <c r="BB384" s="30">
        <f t="shared" ca="1" si="991"/>
        <v>-368814</v>
      </c>
      <c r="BC384" s="30">
        <f t="shared" ca="1" si="991"/>
        <v>-373224</v>
      </c>
      <c r="BD384" s="30">
        <f t="shared" ca="1" si="991"/>
        <v>-375582</v>
      </c>
      <c r="BE384" s="30">
        <f t="shared" ca="1" si="991"/>
        <v>-376740</v>
      </c>
      <c r="BF384" s="30">
        <f t="shared" ca="1" si="991"/>
        <v>-377274</v>
      </c>
      <c r="BG384" s="30">
        <f t="shared" ca="1" si="991"/>
        <v>-377478</v>
      </c>
      <c r="BH384" s="30">
        <f t="shared" ca="1" si="991"/>
        <v>-377538</v>
      </c>
      <c r="BI384" s="30">
        <f t="shared" ca="1" si="991"/>
        <v>-377562</v>
      </c>
      <c r="BJ384" s="30">
        <f t="shared" ca="1" si="991"/>
        <v>-377568.00000000006</v>
      </c>
      <c r="BK384" s="30">
        <f t="shared" ca="1" si="991"/>
        <v>-377568.00000000006</v>
      </c>
      <c r="BL384" s="30">
        <f t="shared" ca="1" si="991"/>
        <v>-377568.00000000006</v>
      </c>
      <c r="BM384" s="30">
        <f t="shared" ca="1" si="991"/>
        <v>-377568.00000000006</v>
      </c>
      <c r="BN384" s="30">
        <f t="shared" ca="1" si="991"/>
        <v>-377568.00000000006</v>
      </c>
      <c r="BO384" s="30">
        <f t="shared" ca="1" si="991"/>
        <v>-377568.00000000006</v>
      </c>
      <c r="BP384" s="30">
        <f t="shared" ca="1" si="991"/>
        <v>-377568.00000000006</v>
      </c>
      <c r="BQ384" s="30">
        <f t="shared" ca="1" si="991"/>
        <v>-377568.00000000006</v>
      </c>
      <c r="BR384" s="30">
        <f t="shared" ca="1" si="991"/>
        <v>-377568.00000000006</v>
      </c>
      <c r="BS384" s="30">
        <f t="shared" ca="1" si="991"/>
        <v>-377568.00000000006</v>
      </c>
      <c r="BT384" s="30">
        <f t="shared" ca="1" si="991"/>
        <v>-377568.00000000006</v>
      </c>
      <c r="BU384" s="30">
        <f t="shared" ca="1" si="991"/>
        <v>0</v>
      </c>
      <c r="BV384" s="30">
        <f t="shared" si="991"/>
        <v>0</v>
      </c>
      <c r="BW384" s="30">
        <f t="shared" si="991"/>
        <v>0</v>
      </c>
      <c r="BX384" s="30">
        <f t="shared" si="991"/>
        <v>0</v>
      </c>
      <c r="BY384" s="30">
        <f t="shared" si="991"/>
        <v>0</v>
      </c>
      <c r="BZ384" s="30">
        <f t="shared" si="991"/>
        <v>0</v>
      </c>
      <c r="CA384" s="30">
        <f t="shared" si="991"/>
        <v>0</v>
      </c>
      <c r="CB384" s="30">
        <f t="shared" si="991"/>
        <v>0</v>
      </c>
      <c r="CC384" s="30">
        <f t="shared" si="991"/>
        <v>0</v>
      </c>
      <c r="CD384" s="30">
        <f t="shared" si="991"/>
        <v>0</v>
      </c>
      <c r="CE384" s="30">
        <f t="shared" si="991"/>
        <v>0</v>
      </c>
      <c r="CF384" s="30">
        <f t="shared" si="991"/>
        <v>0</v>
      </c>
      <c r="CG384" s="30">
        <f t="shared" si="991"/>
        <v>0</v>
      </c>
      <c r="CH384" s="30">
        <f t="shared" si="991"/>
        <v>0</v>
      </c>
      <c r="CI384" s="30">
        <f t="shared" si="991"/>
        <v>0</v>
      </c>
      <c r="CJ384" s="30">
        <f t="shared" si="991"/>
        <v>0</v>
      </c>
      <c r="CK384" s="30">
        <f t="shared" si="991"/>
        <v>0</v>
      </c>
      <c r="CL384" s="30">
        <f t="shared" si="991"/>
        <v>0</v>
      </c>
      <c r="CM384" s="30">
        <f t="shared" si="992"/>
        <v>0</v>
      </c>
      <c r="CN384" s="30">
        <f t="shared" si="992"/>
        <v>0</v>
      </c>
      <c r="CO384" s="30">
        <f t="shared" si="992"/>
        <v>0</v>
      </c>
      <c r="CP384" s="30">
        <f t="shared" si="992"/>
        <v>0</v>
      </c>
      <c r="CQ384" s="30">
        <f t="shared" si="992"/>
        <v>0</v>
      </c>
      <c r="CR384" s="30">
        <f t="shared" si="992"/>
        <v>0</v>
      </c>
      <c r="CS384" s="30">
        <f t="shared" si="992"/>
        <v>0</v>
      </c>
      <c r="CT384" s="30">
        <f t="shared" si="992"/>
        <v>0</v>
      </c>
    </row>
    <row r="385" spans="1:98" s="27" customFormat="1" ht="12" x14ac:dyDescent="0.25">
      <c r="A385" s="26">
        <f>ROW()</f>
        <v>385</v>
      </c>
      <c r="C385" s="142"/>
      <c r="E385" s="24"/>
      <c r="F385" s="66" t="str">
        <f t="shared" si="988"/>
        <v>АКТИВЫ</v>
      </c>
      <c r="G385" s="66" t="str">
        <f t="shared" si="993"/>
        <v>Запасы СиМ</v>
      </c>
      <c r="H385" s="27" t="str">
        <f>BP!$F$23</f>
        <v>Материал</v>
      </c>
      <c r="P385" s="30"/>
      <c r="R385" s="24"/>
      <c r="S385" s="30"/>
      <c r="V385" s="85"/>
      <c r="W385" s="29"/>
      <c r="Z385" s="30">
        <f t="shared" ca="1" si="994"/>
        <v>0</v>
      </c>
      <c r="AA385" s="30">
        <f t="shared" ref="AA385:CL385" ca="1" si="995">AA75+AA115-AA288</f>
        <v>0</v>
      </c>
      <c r="AB385" s="30">
        <f t="shared" ca="1" si="995"/>
        <v>0</v>
      </c>
      <c r="AC385" s="30">
        <f t="shared" ca="1" si="995"/>
        <v>0</v>
      </c>
      <c r="AD385" s="30">
        <f t="shared" ca="1" si="995"/>
        <v>0</v>
      </c>
      <c r="AE385" s="30">
        <f t="shared" ca="1" si="995"/>
        <v>0</v>
      </c>
      <c r="AF385" s="30">
        <f t="shared" ca="1" si="995"/>
        <v>0</v>
      </c>
      <c r="AG385" s="30">
        <f t="shared" ca="1" si="995"/>
        <v>0</v>
      </c>
      <c r="AH385" s="30">
        <f t="shared" ca="1" si="995"/>
        <v>0</v>
      </c>
      <c r="AI385" s="30">
        <f t="shared" ca="1" si="995"/>
        <v>0</v>
      </c>
      <c r="AJ385" s="30">
        <f t="shared" ca="1" si="995"/>
        <v>0</v>
      </c>
      <c r="AK385" s="30">
        <f t="shared" ca="1" si="995"/>
        <v>0</v>
      </c>
      <c r="AL385" s="30">
        <f t="shared" ca="1" si="995"/>
        <v>0</v>
      </c>
      <c r="AM385" s="30">
        <f t="shared" ca="1" si="995"/>
        <v>0</v>
      </c>
      <c r="AN385" s="30">
        <f t="shared" ca="1" si="995"/>
        <v>0</v>
      </c>
      <c r="AO385" s="30">
        <f t="shared" ca="1" si="995"/>
        <v>0</v>
      </c>
      <c r="AP385" s="30">
        <f t="shared" ca="1" si="995"/>
        <v>0</v>
      </c>
      <c r="AQ385" s="30">
        <f t="shared" ca="1" si="995"/>
        <v>0</v>
      </c>
      <c r="AR385" s="30">
        <f t="shared" ca="1" si="995"/>
        <v>0</v>
      </c>
      <c r="AS385" s="30">
        <f t="shared" ca="1" si="995"/>
        <v>0</v>
      </c>
      <c r="AT385" s="30">
        <f t="shared" ca="1" si="995"/>
        <v>0</v>
      </c>
      <c r="AU385" s="30">
        <f t="shared" ca="1" si="995"/>
        <v>0</v>
      </c>
      <c r="AV385" s="30">
        <f t="shared" ca="1" si="995"/>
        <v>0</v>
      </c>
      <c r="AW385" s="30">
        <f t="shared" ca="1" si="995"/>
        <v>0</v>
      </c>
      <c r="AX385" s="30">
        <f t="shared" ca="1" si="995"/>
        <v>0</v>
      </c>
      <c r="AY385" s="30">
        <f t="shared" ca="1" si="995"/>
        <v>0</v>
      </c>
      <c r="AZ385" s="30">
        <f t="shared" ca="1" si="995"/>
        <v>0</v>
      </c>
      <c r="BA385" s="30">
        <f t="shared" ca="1" si="995"/>
        <v>0</v>
      </c>
      <c r="BB385" s="30">
        <f t="shared" ca="1" si="995"/>
        <v>0</v>
      </c>
      <c r="BC385" s="30">
        <f t="shared" ca="1" si="995"/>
        <v>0</v>
      </c>
      <c r="BD385" s="30">
        <f t="shared" ca="1" si="995"/>
        <v>0</v>
      </c>
      <c r="BE385" s="30">
        <f t="shared" ca="1" si="995"/>
        <v>0</v>
      </c>
      <c r="BF385" s="30">
        <f t="shared" ca="1" si="995"/>
        <v>0</v>
      </c>
      <c r="BG385" s="30">
        <f t="shared" ca="1" si="995"/>
        <v>0</v>
      </c>
      <c r="BH385" s="30">
        <f t="shared" ca="1" si="995"/>
        <v>0</v>
      </c>
      <c r="BI385" s="30">
        <f t="shared" ca="1" si="995"/>
        <v>0</v>
      </c>
      <c r="BJ385" s="30">
        <f t="shared" ca="1" si="995"/>
        <v>0</v>
      </c>
      <c r="BK385" s="30">
        <f t="shared" ca="1" si="995"/>
        <v>0</v>
      </c>
      <c r="BL385" s="30">
        <f t="shared" ca="1" si="995"/>
        <v>0</v>
      </c>
      <c r="BM385" s="30">
        <f t="shared" ca="1" si="995"/>
        <v>0</v>
      </c>
      <c r="BN385" s="30">
        <f t="shared" ca="1" si="995"/>
        <v>0</v>
      </c>
      <c r="BO385" s="30">
        <f t="shared" ca="1" si="995"/>
        <v>0</v>
      </c>
      <c r="BP385" s="30">
        <f t="shared" ca="1" si="995"/>
        <v>0</v>
      </c>
      <c r="BQ385" s="30">
        <f t="shared" ca="1" si="995"/>
        <v>0</v>
      </c>
      <c r="BR385" s="30">
        <f t="shared" ca="1" si="995"/>
        <v>0</v>
      </c>
      <c r="BS385" s="30">
        <f t="shared" ca="1" si="995"/>
        <v>0</v>
      </c>
      <c r="BT385" s="30">
        <f t="shared" ca="1" si="995"/>
        <v>0</v>
      </c>
      <c r="BU385" s="30">
        <f t="shared" ca="1" si="995"/>
        <v>0</v>
      </c>
      <c r="BV385" s="30">
        <f t="shared" si="995"/>
        <v>0</v>
      </c>
      <c r="BW385" s="30">
        <f t="shared" si="995"/>
        <v>0</v>
      </c>
      <c r="BX385" s="30">
        <f t="shared" si="995"/>
        <v>0</v>
      </c>
      <c r="BY385" s="30">
        <f t="shared" si="995"/>
        <v>0</v>
      </c>
      <c r="BZ385" s="30">
        <f t="shared" si="995"/>
        <v>0</v>
      </c>
      <c r="CA385" s="30">
        <f t="shared" si="995"/>
        <v>0</v>
      </c>
      <c r="CB385" s="30">
        <f t="shared" si="995"/>
        <v>0</v>
      </c>
      <c r="CC385" s="30">
        <f t="shared" si="995"/>
        <v>0</v>
      </c>
      <c r="CD385" s="30">
        <f t="shared" si="995"/>
        <v>0</v>
      </c>
      <c r="CE385" s="30">
        <f t="shared" si="995"/>
        <v>0</v>
      </c>
      <c r="CF385" s="30">
        <f t="shared" si="995"/>
        <v>0</v>
      </c>
      <c r="CG385" s="30">
        <f t="shared" si="995"/>
        <v>0</v>
      </c>
      <c r="CH385" s="30">
        <f t="shared" si="995"/>
        <v>0</v>
      </c>
      <c r="CI385" s="30">
        <f t="shared" si="995"/>
        <v>0</v>
      </c>
      <c r="CJ385" s="30">
        <f t="shared" si="995"/>
        <v>0</v>
      </c>
      <c r="CK385" s="30">
        <f t="shared" si="995"/>
        <v>0</v>
      </c>
      <c r="CL385" s="30">
        <f t="shared" si="995"/>
        <v>0</v>
      </c>
      <c r="CM385" s="30">
        <f t="shared" si="992"/>
        <v>0</v>
      </c>
      <c r="CN385" s="30">
        <f t="shared" si="992"/>
        <v>0</v>
      </c>
      <c r="CO385" s="30">
        <f t="shared" si="992"/>
        <v>0</v>
      </c>
      <c r="CP385" s="30">
        <f t="shared" si="992"/>
        <v>0</v>
      </c>
      <c r="CQ385" s="30">
        <f t="shared" si="992"/>
        <v>0</v>
      </c>
      <c r="CR385" s="30">
        <f t="shared" si="992"/>
        <v>0</v>
      </c>
      <c r="CS385" s="30">
        <f t="shared" si="992"/>
        <v>0</v>
      </c>
      <c r="CT385" s="30">
        <f t="shared" si="992"/>
        <v>0</v>
      </c>
    </row>
    <row r="386" spans="1:98" s="27" customFormat="1" ht="12" x14ac:dyDescent="0.25">
      <c r="A386" s="26">
        <f>ROW()</f>
        <v>386</v>
      </c>
      <c r="C386" s="142"/>
      <c r="E386" s="24"/>
      <c r="F386" s="66" t="str">
        <f t="shared" si="988"/>
        <v>АКТИВЫ</v>
      </c>
      <c r="G386" s="66" t="str">
        <f t="shared" si="993"/>
        <v>Запасы СиМ</v>
      </c>
      <c r="H386" s="27" t="str">
        <f>BP!$F$24</f>
        <v>Вн.пр-во</v>
      </c>
      <c r="P386" s="30"/>
      <c r="R386" s="24"/>
      <c r="S386" s="30"/>
      <c r="V386" s="85"/>
      <c r="W386" s="29"/>
      <c r="Z386" s="30">
        <f ca="1">Z76+Z128-Z289</f>
        <v>0</v>
      </c>
      <c r="AA386" s="30">
        <f t="shared" ref="AA386:CL386" ca="1" si="996">AA76+AA128-AA289</f>
        <v>0</v>
      </c>
      <c r="AB386" s="30">
        <f t="shared" ca="1" si="996"/>
        <v>0</v>
      </c>
      <c r="AC386" s="30">
        <f t="shared" ca="1" si="996"/>
        <v>0</v>
      </c>
      <c r="AD386" s="30">
        <f t="shared" ca="1" si="996"/>
        <v>0</v>
      </c>
      <c r="AE386" s="30">
        <f t="shared" ca="1" si="996"/>
        <v>6600</v>
      </c>
      <c r="AF386" s="30">
        <f t="shared" ca="1" si="996"/>
        <v>31800</v>
      </c>
      <c r="AG386" s="30">
        <f t="shared" ca="1" si="996"/>
        <v>69120</v>
      </c>
      <c r="AH386" s="30">
        <f t="shared" ca="1" si="996"/>
        <v>108345</v>
      </c>
      <c r="AI386" s="30">
        <f t="shared" ca="1" si="996"/>
        <v>145440</v>
      </c>
      <c r="AJ386" s="30">
        <f t="shared" ca="1" si="996"/>
        <v>188886</v>
      </c>
      <c r="AK386" s="30">
        <f t="shared" ca="1" si="996"/>
        <v>284220.00000000006</v>
      </c>
      <c r="AL386" s="30">
        <f t="shared" ca="1" si="996"/>
        <v>465851.99999999994</v>
      </c>
      <c r="AM386" s="30">
        <f t="shared" ca="1" si="996"/>
        <v>741337.5</v>
      </c>
      <c r="AN386" s="30">
        <f t="shared" ca="1" si="996"/>
        <v>1107214.5</v>
      </c>
      <c r="AO386" s="30">
        <f t="shared" ca="1" si="996"/>
        <v>1539025.5</v>
      </c>
      <c r="AP386" s="30">
        <f t="shared" ca="1" si="996"/>
        <v>2009836.5</v>
      </c>
      <c r="AQ386" s="30">
        <f t="shared" ca="1" si="996"/>
        <v>2502580.5</v>
      </c>
      <c r="AR386" s="30">
        <f t="shared" ca="1" si="996"/>
        <v>3006795</v>
      </c>
      <c r="AS386" s="30">
        <f t="shared" ca="1" si="996"/>
        <v>3516675</v>
      </c>
      <c r="AT386" s="30">
        <f t="shared" ca="1" si="996"/>
        <v>4028670</v>
      </c>
      <c r="AU386" s="30">
        <f t="shared" ca="1" si="996"/>
        <v>4541317.5</v>
      </c>
      <c r="AV386" s="30">
        <f t="shared" ca="1" si="996"/>
        <v>5054250</v>
      </c>
      <c r="AW386" s="30">
        <f t="shared" ca="1" si="996"/>
        <v>5567250</v>
      </c>
      <c r="AX386" s="30">
        <f t="shared" ca="1" si="996"/>
        <v>6080250</v>
      </c>
      <c r="AY386" s="30">
        <f t="shared" ca="1" si="996"/>
        <v>6593250</v>
      </c>
      <c r="AZ386" s="30">
        <f t="shared" ca="1" si="996"/>
        <v>7106250</v>
      </c>
      <c r="BA386" s="30">
        <f t="shared" ca="1" si="996"/>
        <v>7619250</v>
      </c>
      <c r="BB386" s="30">
        <f t="shared" ca="1" si="996"/>
        <v>8115750</v>
      </c>
      <c r="BC386" s="30">
        <f t="shared" ca="1" si="996"/>
        <v>8549250</v>
      </c>
      <c r="BD386" s="30">
        <f t="shared" ca="1" si="996"/>
        <v>8889450</v>
      </c>
      <c r="BE386" s="30">
        <f t="shared" ca="1" si="996"/>
        <v>9131587.5</v>
      </c>
      <c r="BF386" s="30">
        <f t="shared" ca="1" si="996"/>
        <v>9280987.5</v>
      </c>
      <c r="BG386" s="30">
        <f t="shared" ca="1" si="996"/>
        <v>9363022.5</v>
      </c>
      <c r="BH386" s="30">
        <f t="shared" ca="1" si="996"/>
        <v>9405472.5</v>
      </c>
      <c r="BI386" s="30">
        <f t="shared" ca="1" si="996"/>
        <v>9425842.5</v>
      </c>
      <c r="BJ386" s="30">
        <f t="shared" ca="1" si="996"/>
        <v>9434655</v>
      </c>
      <c r="BK386" s="30">
        <f t="shared" ca="1" si="996"/>
        <v>9437775</v>
      </c>
      <c r="BL386" s="30">
        <f t="shared" ca="1" si="996"/>
        <v>9438780</v>
      </c>
      <c r="BM386" s="30">
        <f t="shared" ca="1" si="996"/>
        <v>9439132.5</v>
      </c>
      <c r="BN386" s="30">
        <f t="shared" ca="1" si="996"/>
        <v>9439200</v>
      </c>
      <c r="BO386" s="30">
        <f t="shared" ca="1" si="996"/>
        <v>9439199.9999999981</v>
      </c>
      <c r="BP386" s="30">
        <f t="shared" ca="1" si="996"/>
        <v>9439199.9999999981</v>
      </c>
      <c r="BQ386" s="30">
        <f t="shared" ca="1" si="996"/>
        <v>9439199.9999999981</v>
      </c>
      <c r="BR386" s="30">
        <f t="shared" ca="1" si="996"/>
        <v>9439199.9999999981</v>
      </c>
      <c r="BS386" s="30">
        <f t="shared" ca="1" si="996"/>
        <v>9439199.9999999981</v>
      </c>
      <c r="BT386" s="30">
        <f t="shared" ca="1" si="996"/>
        <v>9439199.9999999981</v>
      </c>
      <c r="BU386" s="30">
        <f t="shared" ca="1" si="996"/>
        <v>9439199.9999999981</v>
      </c>
      <c r="BV386" s="30">
        <f t="shared" si="996"/>
        <v>0</v>
      </c>
      <c r="BW386" s="30">
        <f t="shared" si="996"/>
        <v>0</v>
      </c>
      <c r="BX386" s="30">
        <f t="shared" si="996"/>
        <v>0</v>
      </c>
      <c r="BY386" s="30">
        <f t="shared" si="996"/>
        <v>0</v>
      </c>
      <c r="BZ386" s="30">
        <f t="shared" si="996"/>
        <v>0</v>
      </c>
      <c r="CA386" s="30">
        <f t="shared" si="996"/>
        <v>0</v>
      </c>
      <c r="CB386" s="30">
        <f t="shared" si="996"/>
        <v>0</v>
      </c>
      <c r="CC386" s="30">
        <f t="shared" si="996"/>
        <v>0</v>
      </c>
      <c r="CD386" s="30">
        <f t="shared" si="996"/>
        <v>0</v>
      </c>
      <c r="CE386" s="30">
        <f t="shared" si="996"/>
        <v>0</v>
      </c>
      <c r="CF386" s="30">
        <f t="shared" si="996"/>
        <v>0</v>
      </c>
      <c r="CG386" s="30">
        <f t="shared" si="996"/>
        <v>0</v>
      </c>
      <c r="CH386" s="30">
        <f t="shared" si="996"/>
        <v>0</v>
      </c>
      <c r="CI386" s="30">
        <f t="shared" si="996"/>
        <v>0</v>
      </c>
      <c r="CJ386" s="30">
        <f t="shared" si="996"/>
        <v>0</v>
      </c>
      <c r="CK386" s="30">
        <f t="shared" si="996"/>
        <v>0</v>
      </c>
      <c r="CL386" s="30">
        <f t="shared" si="996"/>
        <v>0</v>
      </c>
      <c r="CM386" s="30">
        <f t="shared" ref="CM386:CT386" si="997">CM76+CM128-CM289</f>
        <v>0</v>
      </c>
      <c r="CN386" s="30">
        <f t="shared" si="997"/>
        <v>0</v>
      </c>
      <c r="CO386" s="30">
        <f t="shared" si="997"/>
        <v>0</v>
      </c>
      <c r="CP386" s="30">
        <f t="shared" si="997"/>
        <v>0</v>
      </c>
      <c r="CQ386" s="30">
        <f t="shared" si="997"/>
        <v>0</v>
      </c>
      <c r="CR386" s="30">
        <f t="shared" si="997"/>
        <v>0</v>
      </c>
      <c r="CS386" s="30">
        <f t="shared" si="997"/>
        <v>0</v>
      </c>
      <c r="CT386" s="30">
        <f t="shared" si="997"/>
        <v>0</v>
      </c>
    </row>
    <row r="387" spans="1:98" s="27" customFormat="1" ht="12" x14ac:dyDescent="0.25">
      <c r="A387" s="26">
        <f>ROW()</f>
        <v>387</v>
      </c>
      <c r="C387" s="142"/>
      <c r="E387" s="24"/>
      <c r="F387" s="66" t="str">
        <f t="shared" si="988"/>
        <v>АКТИВЫ</v>
      </c>
      <c r="G387" s="66" t="str">
        <f t="shared" si="993"/>
        <v>Запасы СиМ</v>
      </c>
      <c r="H387" s="27" t="str">
        <f>BP!$F$25</f>
        <v>Упаковка</v>
      </c>
      <c r="P387" s="30"/>
      <c r="R387" s="24"/>
      <c r="S387" s="30"/>
      <c r="V387" s="85"/>
      <c r="W387" s="29"/>
      <c r="Z387" s="30">
        <f ca="1">Z77+Z116</f>
        <v>0</v>
      </c>
      <c r="AA387" s="30">
        <f t="shared" ref="AA387:CL387" ca="1" si="998">AA77+AA116</f>
        <v>0</v>
      </c>
      <c r="AB387" s="30">
        <f t="shared" ca="1" si="998"/>
        <v>0</v>
      </c>
      <c r="AC387" s="30">
        <f t="shared" ca="1" si="998"/>
        <v>0</v>
      </c>
      <c r="AD387" s="30">
        <f t="shared" ca="1" si="998"/>
        <v>1600</v>
      </c>
      <c r="AE387" s="30">
        <f t="shared" ca="1" si="998"/>
        <v>8000</v>
      </c>
      <c r="AF387" s="30">
        <f t="shared" ca="1" si="998"/>
        <v>19520</v>
      </c>
      <c r="AG387" s="30">
        <f t="shared" ca="1" si="998"/>
        <v>36360</v>
      </c>
      <c r="AH387" s="30">
        <f t="shared" ca="1" si="998"/>
        <v>57840</v>
      </c>
      <c r="AI387" s="30">
        <f t="shared" ca="1" si="998"/>
        <v>86056</v>
      </c>
      <c r="AJ387" s="30">
        <f t="shared" ca="1" si="998"/>
        <v>131872</v>
      </c>
      <c r="AK387" s="30">
        <f t="shared" ca="1" si="998"/>
        <v>207320</v>
      </c>
      <c r="AL387" s="30">
        <f t="shared" ca="1" si="998"/>
        <v>325308</v>
      </c>
      <c r="AM387" s="30">
        <f t="shared" ca="1" si="998"/>
        <v>497188</v>
      </c>
      <c r="AN387" s="30">
        <f t="shared" ca="1" si="998"/>
        <v>729656</v>
      </c>
      <c r="AO387" s="30">
        <f t="shared" ca="1" si="998"/>
        <v>1026688</v>
      </c>
      <c r="AP387" s="30">
        <f t="shared" ca="1" si="998"/>
        <v>1390348</v>
      </c>
      <c r="AQ387" s="30">
        <f t="shared" ca="1" si="998"/>
        <v>1821728</v>
      </c>
      <c r="AR387" s="30">
        <f t="shared" ca="1" si="998"/>
        <v>2321308</v>
      </c>
      <c r="AS387" s="30">
        <f t="shared" ca="1" si="998"/>
        <v>2889208</v>
      </c>
      <c r="AT387" s="30">
        <f t="shared" ca="1" si="998"/>
        <v>3525488</v>
      </c>
      <c r="AU387" s="30">
        <f t="shared" ca="1" si="998"/>
        <v>4230168</v>
      </c>
      <c r="AV387" s="30">
        <f t="shared" ca="1" si="998"/>
        <v>5003248</v>
      </c>
      <c r="AW387" s="30">
        <f t="shared" ca="1" si="998"/>
        <v>5844728</v>
      </c>
      <c r="AX387" s="30">
        <f t="shared" ca="1" si="998"/>
        <v>6754608</v>
      </c>
      <c r="AY387" s="30">
        <f t="shared" ca="1" si="998"/>
        <v>7732888</v>
      </c>
      <c r="AZ387" s="30">
        <f t="shared" ca="1" si="998"/>
        <v>8779568</v>
      </c>
      <c r="BA387" s="30">
        <f t="shared" ca="1" si="998"/>
        <v>9890648</v>
      </c>
      <c r="BB387" s="30">
        <f t="shared" ca="1" si="998"/>
        <v>11054128</v>
      </c>
      <c r="BC387" s="30">
        <f t="shared" ca="1" si="998"/>
        <v>12257208</v>
      </c>
      <c r="BD387" s="30">
        <f t="shared" ca="1" si="998"/>
        <v>13486588</v>
      </c>
      <c r="BE387" s="30">
        <f t="shared" ca="1" si="998"/>
        <v>14730668</v>
      </c>
      <c r="BF387" s="30">
        <f t="shared" ca="1" si="998"/>
        <v>15982608</v>
      </c>
      <c r="BG387" s="30">
        <f t="shared" ca="1" si="998"/>
        <v>17238408</v>
      </c>
      <c r="BH387" s="30">
        <f t="shared" ca="1" si="998"/>
        <v>18495988</v>
      </c>
      <c r="BI387" s="30">
        <f t="shared" ca="1" si="998"/>
        <v>19754248</v>
      </c>
      <c r="BJ387" s="30">
        <f t="shared" ca="1" si="998"/>
        <v>21012708</v>
      </c>
      <c r="BK387" s="30">
        <f t="shared" ca="1" si="998"/>
        <v>22271248</v>
      </c>
      <c r="BL387" s="30">
        <f t="shared" ca="1" si="998"/>
        <v>23529808</v>
      </c>
      <c r="BM387" s="30">
        <f t="shared" ca="1" si="998"/>
        <v>24788368</v>
      </c>
      <c r="BN387" s="30">
        <f t="shared" ca="1" si="998"/>
        <v>26046928</v>
      </c>
      <c r="BO387" s="30">
        <f t="shared" ca="1" si="998"/>
        <v>27305488</v>
      </c>
      <c r="BP387" s="30">
        <f t="shared" ca="1" si="998"/>
        <v>28564048</v>
      </c>
      <c r="BQ387" s="30">
        <f t="shared" ca="1" si="998"/>
        <v>29822608</v>
      </c>
      <c r="BR387" s="30">
        <f t="shared" ca="1" si="998"/>
        <v>31081168</v>
      </c>
      <c r="BS387" s="30">
        <f t="shared" ca="1" si="998"/>
        <v>32339728</v>
      </c>
      <c r="BT387" s="30">
        <f t="shared" ca="1" si="998"/>
        <v>33598288</v>
      </c>
      <c r="BU387" s="30">
        <f t="shared" ca="1" si="998"/>
        <v>34856848</v>
      </c>
      <c r="BV387" s="30">
        <f t="shared" si="998"/>
        <v>0</v>
      </c>
      <c r="BW387" s="30">
        <f t="shared" si="998"/>
        <v>0</v>
      </c>
      <c r="BX387" s="30">
        <f t="shared" si="998"/>
        <v>0</v>
      </c>
      <c r="BY387" s="30">
        <f t="shared" si="998"/>
        <v>0</v>
      </c>
      <c r="BZ387" s="30">
        <f t="shared" si="998"/>
        <v>0</v>
      </c>
      <c r="CA387" s="30">
        <f t="shared" si="998"/>
        <v>0</v>
      </c>
      <c r="CB387" s="30">
        <f t="shared" si="998"/>
        <v>0</v>
      </c>
      <c r="CC387" s="30">
        <f t="shared" si="998"/>
        <v>0</v>
      </c>
      <c r="CD387" s="30">
        <f t="shared" si="998"/>
        <v>0</v>
      </c>
      <c r="CE387" s="30">
        <f t="shared" si="998"/>
        <v>0</v>
      </c>
      <c r="CF387" s="30">
        <f t="shared" si="998"/>
        <v>0</v>
      </c>
      <c r="CG387" s="30">
        <f t="shared" si="998"/>
        <v>0</v>
      </c>
      <c r="CH387" s="30">
        <f t="shared" si="998"/>
        <v>0</v>
      </c>
      <c r="CI387" s="30">
        <f t="shared" si="998"/>
        <v>0</v>
      </c>
      <c r="CJ387" s="30">
        <f t="shared" si="998"/>
        <v>0</v>
      </c>
      <c r="CK387" s="30">
        <f t="shared" si="998"/>
        <v>0</v>
      </c>
      <c r="CL387" s="30">
        <f t="shared" si="998"/>
        <v>0</v>
      </c>
      <c r="CM387" s="30">
        <f t="shared" ref="CM387:CT387" si="999">CM77+CM116</f>
        <v>0</v>
      </c>
      <c r="CN387" s="30">
        <f t="shared" si="999"/>
        <v>0</v>
      </c>
      <c r="CO387" s="30">
        <f t="shared" si="999"/>
        <v>0</v>
      </c>
      <c r="CP387" s="30">
        <f t="shared" si="999"/>
        <v>0</v>
      </c>
      <c r="CQ387" s="30">
        <f t="shared" si="999"/>
        <v>0</v>
      </c>
      <c r="CR387" s="30">
        <f t="shared" si="999"/>
        <v>0</v>
      </c>
      <c r="CS387" s="30">
        <f t="shared" si="999"/>
        <v>0</v>
      </c>
      <c r="CT387" s="30">
        <f t="shared" si="999"/>
        <v>0</v>
      </c>
    </row>
    <row r="388" spans="1:98" s="27" customFormat="1" ht="12" x14ac:dyDescent="0.25">
      <c r="A388" s="26">
        <f>ROW()</f>
        <v>388</v>
      </c>
      <c r="C388" s="142"/>
      <c r="E388" s="24"/>
      <c r="F388" s="66" t="str">
        <f t="shared" si="988"/>
        <v>АКТИВЫ</v>
      </c>
      <c r="G388" s="66" t="str">
        <f t="shared" si="993"/>
        <v>Запасы СиМ</v>
      </c>
      <c r="H388" s="27" t="str">
        <f>BP!$F$26</f>
        <v>ФОТ првПерс</v>
      </c>
      <c r="P388" s="30"/>
      <c r="R388" s="24"/>
      <c r="S388" s="30"/>
      <c r="V388" s="85"/>
      <c r="W388" s="29"/>
      <c r="Z388" s="30">
        <f ca="1">Z78+Z121+Z139*(1-BP!$S$86)-Z291</f>
        <v>0</v>
      </c>
      <c r="AA388" s="30">
        <f ca="1">AA78+AA121+AA139*(1-BP!$S$86)-AA291</f>
        <v>0</v>
      </c>
      <c r="AB388" s="30">
        <f ca="1">AB78+AB121+AB139*(1-BP!$S$86)-AB291</f>
        <v>0</v>
      </c>
      <c r="AC388" s="30">
        <f ca="1">AC78+AC121+AC139*(1-BP!$S$86)-AC291</f>
        <v>0</v>
      </c>
      <c r="AD388" s="30">
        <f ca="1">AD78+AD121+AD139*(1-BP!$S$86)-AD291</f>
        <v>600</v>
      </c>
      <c r="AE388" s="30">
        <f ca="1">AE78+AE121+AE139*(1-BP!$S$86)-AE291</f>
        <v>2400</v>
      </c>
      <c r="AF388" s="30">
        <f ca="1">AF78+AF121+AF139*(1-BP!$S$86)-AF291</f>
        <v>4320</v>
      </c>
      <c r="AG388" s="30">
        <f ca="1">AG78+AG121+AG139*(1-BP!$S$86)-AG291</f>
        <v>6715</v>
      </c>
      <c r="AH388" s="30">
        <f ca="1">AH78+AH121+AH139*(1-BP!$S$86)-AH291</f>
        <v>9655</v>
      </c>
      <c r="AI388" s="30">
        <f ca="1">AI78+AI121+AI139*(1-BP!$S$86)-AI291</f>
        <v>13461</v>
      </c>
      <c r="AJ388" s="30">
        <f ca="1">AJ78+AJ121+AJ139*(1-BP!$S$86)-AJ291</f>
        <v>21391</v>
      </c>
      <c r="AK388" s="30">
        <f ca="1">AK78+AK121+AK139*(1-BP!$S$86)-AK291</f>
        <v>33663</v>
      </c>
      <c r="AL388" s="30">
        <f ca="1">AL78+AL121+AL139*(1-BP!$S$86)-AL291</f>
        <v>51299.5</v>
      </c>
      <c r="AM388" s="30">
        <f ca="1">AM78+AM121+AM139*(1-BP!$S$86)-AM291</f>
        <v>75909</v>
      </c>
      <c r="AN388" s="30">
        <f ca="1">AN78+AN121+AN139*(1-BP!$S$86)-AN291</f>
        <v>106037.5</v>
      </c>
      <c r="AO388" s="30">
        <f ca="1">AO78+AO121+AO139*(1-BP!$S$86)-AO291</f>
        <v>140884</v>
      </c>
      <c r="AP388" s="30">
        <f ca="1">AP78+AP121+AP139*(1-BP!$S$86)-AP291</f>
        <v>179342.5</v>
      </c>
      <c r="AQ388" s="30">
        <f ca="1">AQ78+AQ121+AQ139*(1-BP!$S$86)-AQ291</f>
        <v>219884.5</v>
      </c>
      <c r="AR388" s="30">
        <f ca="1">AR78+AR121+AR139*(1-BP!$S$86)-AR291</f>
        <v>261600.5</v>
      </c>
      <c r="AS388" s="30">
        <f ca="1">AS78+AS121+AS139*(1-BP!$S$86)-AS291</f>
        <v>303877.5</v>
      </c>
      <c r="AT388" s="30">
        <f ca="1">AT78+AT121+AT139*(1-BP!$S$86)-AT291</f>
        <v>346450</v>
      </c>
      <c r="AU388" s="30">
        <f ca="1">AU78+AU121+AU139*(1-BP!$S$86)-AU291</f>
        <v>389150</v>
      </c>
      <c r="AV388" s="30">
        <f ca="1">AV78+AV121+AV139*(1-BP!$S$86)-AV291</f>
        <v>431880</v>
      </c>
      <c r="AW388" s="30">
        <f ca="1">AW78+AW121+AW139*(1-BP!$S$86)-AW291</f>
        <v>474625</v>
      </c>
      <c r="AX388" s="30">
        <f ca="1">AX78+AX121+AX139*(1-BP!$S$86)-AX291</f>
        <v>517375</v>
      </c>
      <c r="AY388" s="30">
        <f ca="1">AY78+AY121+AY139*(1-BP!$S$86)-AY291</f>
        <v>560125</v>
      </c>
      <c r="AZ388" s="30">
        <f ca="1">AZ78+AZ121+AZ139*(1-BP!$S$86)-AZ291</f>
        <v>602875</v>
      </c>
      <c r="BA388" s="30">
        <f ca="1">BA78+BA121+BA139*(1-BP!$S$86)-BA291</f>
        <v>644125</v>
      </c>
      <c r="BB388" s="30">
        <f ca="1">BB78+BB121+BB139*(1-BP!$S$86)-BB291</f>
        <v>680875</v>
      </c>
      <c r="BC388" s="30">
        <f ca="1">BC78+BC121+BC139*(1-BP!$S$86)-BC291</f>
        <v>712825</v>
      </c>
      <c r="BD388" s="30">
        <f ca="1">BD78+BD121+BD139*(1-BP!$S$86)-BD291</f>
        <v>738787.5</v>
      </c>
      <c r="BE388" s="30">
        <f ca="1">BE78+BE121+BE139*(1-BP!$S$86)-BE291</f>
        <v>757400</v>
      </c>
      <c r="BF388" s="30">
        <f ca="1">BF78+BF121+BF139*(1-BP!$S$86)-BF291</f>
        <v>770247.5</v>
      </c>
      <c r="BG388" s="30">
        <f ca="1">BG78+BG121+BG139*(1-BP!$S$86)-BG291</f>
        <v>778270</v>
      </c>
      <c r="BH388" s="30">
        <f ca="1">BH78+BH121+BH139*(1-BP!$S$86)-BH291</f>
        <v>782612.5</v>
      </c>
      <c r="BI388" s="30">
        <f ca="1">BI78+BI121+BI139*(1-BP!$S$86)-BI291</f>
        <v>784832.5</v>
      </c>
      <c r="BJ388" s="30">
        <f ca="1">BJ78+BJ121+BJ139*(1-BP!$S$86)-BJ291</f>
        <v>785872.5</v>
      </c>
      <c r="BK388" s="30">
        <f ca="1">BK78+BK121+BK139*(1-BP!$S$86)-BK291</f>
        <v>786347.5</v>
      </c>
      <c r="BL388" s="30">
        <f ca="1">BL78+BL121+BL139*(1-BP!$S$86)-BL291</f>
        <v>786525</v>
      </c>
      <c r="BM388" s="30">
        <f ca="1">BM78+BM121+BM139*(1-BP!$S$86)-BM291</f>
        <v>786575</v>
      </c>
      <c r="BN388" s="30">
        <f ca="1">BN78+BN121+BN139*(1-BP!$S$86)-BN291</f>
        <v>786595</v>
      </c>
      <c r="BO388" s="30">
        <f ca="1">BO78+BO121+BO139*(1-BP!$S$86)-BO291</f>
        <v>786600</v>
      </c>
      <c r="BP388" s="30">
        <f ca="1">BP78+BP121+BP139*(1-BP!$S$86)-BP291</f>
        <v>786599.99999999988</v>
      </c>
      <c r="BQ388" s="30">
        <f ca="1">BQ78+BQ121+BQ139*(1-BP!$S$86)-BQ291</f>
        <v>786599.99999999988</v>
      </c>
      <c r="BR388" s="30">
        <f ca="1">BR78+BR121+BR139*(1-BP!$S$86)-BR291</f>
        <v>786599.99999999988</v>
      </c>
      <c r="BS388" s="30">
        <f ca="1">BS78+BS121+BS139*(1-BP!$S$86)-BS291</f>
        <v>786599.99999999988</v>
      </c>
      <c r="BT388" s="30">
        <f ca="1">BT78+BT121+BT139*(1-BP!$S$86)-BT291</f>
        <v>786599.99999999988</v>
      </c>
      <c r="BU388" s="30">
        <f ca="1">BU78+BU121+BU139*(1-BP!$S$86)-BU291</f>
        <v>786599.99999999988</v>
      </c>
      <c r="BV388" s="30">
        <f>BV78+BV121+BV139*(1-BP!$S$86)-BV291</f>
        <v>0</v>
      </c>
      <c r="BW388" s="30">
        <f>BW78+BW121+BW139*(1-BP!$S$86)-BW291</f>
        <v>0</v>
      </c>
      <c r="BX388" s="30">
        <f>BX78+BX121+BX139*(1-BP!$S$86)-BX291</f>
        <v>0</v>
      </c>
      <c r="BY388" s="30">
        <f>BY78+BY121+BY139*(1-BP!$S$86)-BY291</f>
        <v>0</v>
      </c>
      <c r="BZ388" s="30">
        <f>BZ78+BZ121+BZ139*(1-BP!$S$86)-BZ291</f>
        <v>0</v>
      </c>
      <c r="CA388" s="30">
        <f>CA78+CA121+CA139*(1-BP!$S$86)-CA291</f>
        <v>0</v>
      </c>
      <c r="CB388" s="30">
        <f>CB78+CB121+CB139*(1-BP!$S$86)-CB291</f>
        <v>0</v>
      </c>
      <c r="CC388" s="30">
        <f>CC78+CC121+CC139*(1-BP!$S$86)-CC291</f>
        <v>0</v>
      </c>
      <c r="CD388" s="30">
        <f>CD78+CD121+CD139*(1-BP!$S$86)-CD291</f>
        <v>0</v>
      </c>
      <c r="CE388" s="30">
        <f>CE78+CE121+CE139*(1-BP!$S$86)-CE291</f>
        <v>0</v>
      </c>
      <c r="CF388" s="30">
        <f>CF78+CF121+CF139*(1-BP!$S$86)-CF291</f>
        <v>0</v>
      </c>
      <c r="CG388" s="30">
        <f>CG78+CG121+CG139*(1-BP!$S$86)-CG291</f>
        <v>0</v>
      </c>
      <c r="CH388" s="30">
        <f>CH78+CH121+CH139*(1-BP!$S$86)-CH291</f>
        <v>0</v>
      </c>
      <c r="CI388" s="30">
        <f>CI78+CI121+CI139*(1-BP!$S$86)-CI291</f>
        <v>0</v>
      </c>
      <c r="CJ388" s="30">
        <f>CJ78+CJ121+CJ139*(1-BP!$S$86)-CJ291</f>
        <v>0</v>
      </c>
      <c r="CK388" s="30">
        <f>CK78+CK121+CK139*(1-BP!$S$86)-CK291</f>
        <v>0</v>
      </c>
      <c r="CL388" s="30">
        <f>CL78+CL121+CL139*(1-BP!$S$86)-CL291</f>
        <v>0</v>
      </c>
      <c r="CM388" s="30">
        <f>CM78+CM121+CM139*(1-BP!$S$86)-CM291</f>
        <v>0</v>
      </c>
      <c r="CN388" s="30">
        <f>CN78+CN121+CN139*(1-BP!$S$86)-CN291</f>
        <v>0</v>
      </c>
      <c r="CO388" s="30">
        <f>CO78+CO121+CO139*(1-BP!$S$86)-CO291</f>
        <v>0</v>
      </c>
      <c r="CP388" s="30">
        <f>CP78+CP121+CP139*(1-BP!$S$86)-CP291</f>
        <v>0</v>
      </c>
      <c r="CQ388" s="30">
        <f>CQ78+CQ121+CQ139*(1-BP!$S$86)-CQ291</f>
        <v>0</v>
      </c>
      <c r="CR388" s="30">
        <f>CR78+CR121+CR139*(1-BP!$S$86)-CR291</f>
        <v>0</v>
      </c>
      <c r="CS388" s="30">
        <f>CS78+CS121+CS139*(1-BP!$S$86)-CS291</f>
        <v>0</v>
      </c>
      <c r="CT388" s="30">
        <f>CT78+CT121+CT139*(1-BP!$S$86)-CT291</f>
        <v>0</v>
      </c>
    </row>
    <row r="389" spans="1:98" s="27" customFormat="1" ht="12" x14ac:dyDescent="0.25">
      <c r="A389" s="26">
        <f>ROW()</f>
        <v>389</v>
      </c>
      <c r="C389" s="142"/>
      <c r="E389" s="24"/>
      <c r="F389" s="66" t="str">
        <f t="shared" si="988"/>
        <v>АКТИВЫ</v>
      </c>
      <c r="G389" s="66" t="str">
        <f t="shared" si="993"/>
        <v>Запасы СиМ</v>
      </c>
      <c r="H389" s="27" t="str">
        <f>BP!$F$27</f>
        <v>ФОТ упак</v>
      </c>
      <c r="P389" s="30"/>
      <c r="R389" s="24"/>
      <c r="S389" s="30"/>
      <c r="V389" s="85"/>
      <c r="W389" s="29"/>
      <c r="Z389" s="30">
        <f ca="1">Z79+Z140-Z292</f>
        <v>0</v>
      </c>
      <c r="AA389" s="30">
        <f t="shared" ref="AA389:CL389" ca="1" si="1000">AA79+AA140-AA292</f>
        <v>0</v>
      </c>
      <c r="AB389" s="30">
        <f t="shared" ca="1" si="1000"/>
        <v>0</v>
      </c>
      <c r="AC389" s="30">
        <f t="shared" ca="1" si="1000"/>
        <v>0</v>
      </c>
      <c r="AD389" s="30">
        <f t="shared" ca="1" si="1000"/>
        <v>0</v>
      </c>
      <c r="AE389" s="30">
        <f t="shared" ca="1" si="1000"/>
        <v>0</v>
      </c>
      <c r="AF389" s="30">
        <f t="shared" ca="1" si="1000"/>
        <v>0</v>
      </c>
      <c r="AG389" s="30">
        <f t="shared" ca="1" si="1000"/>
        <v>500</v>
      </c>
      <c r="AH389" s="30">
        <f t="shared" ca="1" si="1000"/>
        <v>2000</v>
      </c>
      <c r="AI389" s="30">
        <f t="shared" ca="1" si="1000"/>
        <v>3600</v>
      </c>
      <c r="AJ389" s="30">
        <f t="shared" ca="1" si="1000"/>
        <v>5262.5</v>
      </c>
      <c r="AK389" s="30">
        <f t="shared" ca="1" si="1000"/>
        <v>6712.5</v>
      </c>
      <c r="AL389" s="30">
        <f t="shared" ca="1" si="1000"/>
        <v>8817.5000000000018</v>
      </c>
      <c r="AM389" s="30">
        <f t="shared" ca="1" si="1000"/>
        <v>14317.500000000002</v>
      </c>
      <c r="AN389" s="30">
        <f t="shared" ca="1" si="1000"/>
        <v>23577.5</v>
      </c>
      <c r="AO389" s="30">
        <f t="shared" ca="1" si="1000"/>
        <v>36871.25</v>
      </c>
      <c r="AP389" s="30">
        <f t="shared" ca="1" si="1000"/>
        <v>53712.5</v>
      </c>
      <c r="AQ389" s="30">
        <f t="shared" ca="1" si="1000"/>
        <v>72646.25</v>
      </c>
      <c r="AR389" s="30">
        <f t="shared" ca="1" si="1000"/>
        <v>92822.5</v>
      </c>
      <c r="AS389" s="30">
        <f t="shared" ca="1" si="1000"/>
        <v>113643.75</v>
      </c>
      <c r="AT389" s="30">
        <f t="shared" ca="1" si="1000"/>
        <v>134806.25</v>
      </c>
      <c r="AU389" s="30">
        <f t="shared" ca="1" si="1000"/>
        <v>156118.75</v>
      </c>
      <c r="AV389" s="30">
        <f t="shared" ca="1" si="1000"/>
        <v>177468.75</v>
      </c>
      <c r="AW389" s="30">
        <f t="shared" ca="1" si="1000"/>
        <v>198837.5</v>
      </c>
      <c r="AX389" s="30">
        <f t="shared" ca="1" si="1000"/>
        <v>220212.5</v>
      </c>
      <c r="AY389" s="30">
        <f t="shared" ca="1" si="1000"/>
        <v>241587.5</v>
      </c>
      <c r="AZ389" s="30">
        <f t="shared" ca="1" si="1000"/>
        <v>262962.5</v>
      </c>
      <c r="BA389" s="30">
        <f t="shared" ca="1" si="1000"/>
        <v>284337.5</v>
      </c>
      <c r="BB389" s="30">
        <f t="shared" ca="1" si="1000"/>
        <v>305712.5</v>
      </c>
      <c r="BC389" s="30">
        <f t="shared" ca="1" si="1000"/>
        <v>327087.5</v>
      </c>
      <c r="BD389" s="30">
        <f t="shared" ca="1" si="1000"/>
        <v>347212.5</v>
      </c>
      <c r="BE389" s="30">
        <f t="shared" ca="1" si="1000"/>
        <v>363587.5</v>
      </c>
      <c r="BF389" s="30">
        <f t="shared" ca="1" si="1000"/>
        <v>375962.5</v>
      </c>
      <c r="BG389" s="30">
        <f t="shared" ca="1" si="1000"/>
        <v>384181.25</v>
      </c>
      <c r="BH389" s="30">
        <f t="shared" ca="1" si="1000"/>
        <v>388775</v>
      </c>
      <c r="BI389" s="30">
        <f t="shared" ca="1" si="1000"/>
        <v>391231.25</v>
      </c>
      <c r="BJ389" s="30">
        <f t="shared" ca="1" si="1000"/>
        <v>392437.5</v>
      </c>
      <c r="BK389" s="30">
        <f t="shared" ca="1" si="1000"/>
        <v>392993.75</v>
      </c>
      <c r="BL389" s="30">
        <f t="shared" ca="1" si="1000"/>
        <v>393206.25</v>
      </c>
      <c r="BM389" s="30">
        <f t="shared" ca="1" si="1000"/>
        <v>393268.75</v>
      </c>
      <c r="BN389" s="30">
        <f t="shared" ca="1" si="1000"/>
        <v>393293.75</v>
      </c>
      <c r="BO389" s="30">
        <f t="shared" ca="1" si="1000"/>
        <v>393300</v>
      </c>
      <c r="BP389" s="30">
        <f t="shared" ca="1" si="1000"/>
        <v>393299.99999999994</v>
      </c>
      <c r="BQ389" s="30">
        <f t="shared" ca="1" si="1000"/>
        <v>393299.99999999994</v>
      </c>
      <c r="BR389" s="30">
        <f t="shared" ca="1" si="1000"/>
        <v>393299.99999999994</v>
      </c>
      <c r="BS389" s="30">
        <f t="shared" ca="1" si="1000"/>
        <v>393299.99999999994</v>
      </c>
      <c r="BT389" s="30">
        <f t="shared" ca="1" si="1000"/>
        <v>393299.99999999994</v>
      </c>
      <c r="BU389" s="30">
        <f t="shared" ca="1" si="1000"/>
        <v>393299.99999999994</v>
      </c>
      <c r="BV389" s="30">
        <f t="shared" si="1000"/>
        <v>0</v>
      </c>
      <c r="BW389" s="30">
        <f t="shared" si="1000"/>
        <v>0</v>
      </c>
      <c r="BX389" s="30">
        <f t="shared" si="1000"/>
        <v>0</v>
      </c>
      <c r="BY389" s="30">
        <f t="shared" si="1000"/>
        <v>0</v>
      </c>
      <c r="BZ389" s="30">
        <f t="shared" si="1000"/>
        <v>0</v>
      </c>
      <c r="CA389" s="30">
        <f t="shared" si="1000"/>
        <v>0</v>
      </c>
      <c r="CB389" s="30">
        <f t="shared" si="1000"/>
        <v>0</v>
      </c>
      <c r="CC389" s="30">
        <f t="shared" si="1000"/>
        <v>0</v>
      </c>
      <c r="CD389" s="30">
        <f t="shared" si="1000"/>
        <v>0</v>
      </c>
      <c r="CE389" s="30">
        <f t="shared" si="1000"/>
        <v>0</v>
      </c>
      <c r="CF389" s="30">
        <f t="shared" si="1000"/>
        <v>0</v>
      </c>
      <c r="CG389" s="30">
        <f t="shared" si="1000"/>
        <v>0</v>
      </c>
      <c r="CH389" s="30">
        <f t="shared" si="1000"/>
        <v>0</v>
      </c>
      <c r="CI389" s="30">
        <f t="shared" si="1000"/>
        <v>0</v>
      </c>
      <c r="CJ389" s="30">
        <f t="shared" si="1000"/>
        <v>0</v>
      </c>
      <c r="CK389" s="30">
        <f t="shared" si="1000"/>
        <v>0</v>
      </c>
      <c r="CL389" s="30">
        <f t="shared" si="1000"/>
        <v>0</v>
      </c>
      <c r="CM389" s="30">
        <f t="shared" ref="CM389:CT389" si="1001">CM79+CM140-CM292</f>
        <v>0</v>
      </c>
      <c r="CN389" s="30">
        <f t="shared" si="1001"/>
        <v>0</v>
      </c>
      <c r="CO389" s="30">
        <f t="shared" si="1001"/>
        <v>0</v>
      </c>
      <c r="CP389" s="30">
        <f t="shared" si="1001"/>
        <v>0</v>
      </c>
      <c r="CQ389" s="30">
        <f t="shared" si="1001"/>
        <v>0</v>
      </c>
      <c r="CR389" s="30">
        <f t="shared" si="1001"/>
        <v>0</v>
      </c>
      <c r="CS389" s="30">
        <f t="shared" si="1001"/>
        <v>0</v>
      </c>
      <c r="CT389" s="30">
        <f t="shared" si="1001"/>
        <v>0</v>
      </c>
    </row>
    <row r="390" spans="1:98" s="27" customFormat="1" ht="12" x14ac:dyDescent="0.25">
      <c r="A390" s="26">
        <f>ROW()</f>
        <v>390</v>
      </c>
      <c r="C390" s="142"/>
      <c r="E390" s="24"/>
      <c r="F390" s="66" t="str">
        <f t="shared" si="988"/>
        <v>АКТИВЫ</v>
      </c>
      <c r="G390" s="66" t="str">
        <f t="shared" si="993"/>
        <v>Запасы СиМ</v>
      </c>
      <c r="H390" s="27" t="str">
        <f>BP!$F$28</f>
        <v>Соцсборы</v>
      </c>
      <c r="P390" s="30"/>
      <c r="R390" s="24"/>
      <c r="S390" s="30"/>
      <c r="V390" s="85"/>
      <c r="W390" s="29"/>
      <c r="Z390" s="30">
        <f ca="1">Z80+Z121+(Z139*(1-BP!$S$86)+Z140)*BP!$S$40-Z293</f>
        <v>0</v>
      </c>
      <c r="AA390" s="30">
        <f ca="1">AA80+AA121+(AA139*(1-BP!$S$86)+AA140)*BP!$S$40-AA293</f>
        <v>0</v>
      </c>
      <c r="AB390" s="30">
        <f ca="1">AB80+AB121+(AB139*(1-BP!$S$86)+AB140)*BP!$S$40-AB293</f>
        <v>0</v>
      </c>
      <c r="AC390" s="30">
        <f ca="1">AC80+AC121+(AC139*(1-BP!$S$86)+AC140)*BP!$S$40-AC293</f>
        <v>0</v>
      </c>
      <c r="AD390" s="30">
        <f ca="1">AD80+AD121+(AD139*(1-BP!$S$86)+AD140)*BP!$S$40-AD293</f>
        <v>600</v>
      </c>
      <c r="AE390" s="30">
        <f ca="1">AE80+AE121+(AE139*(1-BP!$S$86)+AE140)*BP!$S$40-AE293</f>
        <v>2820</v>
      </c>
      <c r="AF390" s="30">
        <f ca="1">AF80+AF121+(AF139*(1-BP!$S$86)+AF140)*BP!$S$40-AF293</f>
        <v>6420</v>
      </c>
      <c r="AG390" s="30">
        <f ca="1">AG80+AG121+(AG139*(1-BP!$S$86)+AG140)*BP!$S$40-AG293</f>
        <v>11709</v>
      </c>
      <c r="AH390" s="30">
        <f ca="1">AH80+AH121+(AH139*(1-BP!$S$86)+AH140)*BP!$S$40-AH293</f>
        <v>18679.5</v>
      </c>
      <c r="AI390" s="30">
        <f ca="1">AI80+AI121+(AI139*(1-BP!$S$86)+AI140)*BP!$S$40-AI293</f>
        <v>27708</v>
      </c>
      <c r="AJ390" s="30">
        <f ca="1">AJ80+AJ121+(AJ139*(1-BP!$S$86)+AJ140)*BP!$S$40-AJ293</f>
        <v>42612.45</v>
      </c>
      <c r="AK390" s="30">
        <f ca="1">AK80+AK121+(AK139*(1-BP!$S$86)+AK140)*BP!$S$40-AK293</f>
        <v>66534.149999999994</v>
      </c>
      <c r="AL390" s="30">
        <f ca="1">AL80+AL121+(AL139*(1-BP!$S$86)+AL140)*BP!$S$40-AL293</f>
        <v>103428.45</v>
      </c>
      <c r="AM390" s="30">
        <f ca="1">AM80+AM121+(AM139*(1-BP!$S$86)+AM140)*BP!$S$40-AM293</f>
        <v>157579.80000000002</v>
      </c>
      <c r="AN390" s="30">
        <f ca="1">AN80+AN121+(AN139*(1-BP!$S$86)+AN140)*BP!$S$40-AN293</f>
        <v>230419.20000000001</v>
      </c>
      <c r="AO390" s="30">
        <f ca="1">AO80+AO121+(AO139*(1-BP!$S$86)+AO140)*BP!$S$40-AO293</f>
        <v>322832.17499999999</v>
      </c>
      <c r="AP390" s="30">
        <f ca="1">AP80+AP121+(AP139*(1-BP!$S$86)+AP140)*BP!$S$40-AP293</f>
        <v>434882.85</v>
      </c>
      <c r="AQ390" s="30">
        <f ca="1">AQ80+AQ121+(AQ139*(1-BP!$S$86)+AQ140)*BP!$S$40-AQ293</f>
        <v>565962.82499999995</v>
      </c>
      <c r="AR390" s="30">
        <f ca="1">AR80+AR121+(AR139*(1-BP!$S$86)+AR140)*BP!$S$40-AR293</f>
        <v>715670.25</v>
      </c>
      <c r="AS390" s="30">
        <f ca="1">AS80+AS121+(AS139*(1-BP!$S$86)+AS140)*BP!$S$40-AS293</f>
        <v>883673.47499999998</v>
      </c>
      <c r="AT390" s="30">
        <f ca="1">AT80+AT121+(AT139*(1-BP!$S$86)+AT140)*BP!$S$40-AT293</f>
        <v>1069817.4750000001</v>
      </c>
      <c r="AU390" s="30">
        <f ca="1">AU80+AU121+(AU139*(1-BP!$S$86)+AU140)*BP!$S$40-AU293</f>
        <v>1273999.7250000001</v>
      </c>
      <c r="AV390" s="30">
        <f ca="1">AV80+AV121+(AV139*(1-BP!$S$86)+AV140)*BP!$S$40-AV293</f>
        <v>1496157.2250000001</v>
      </c>
      <c r="AW390" s="30">
        <f ca="1">AW80+AW121+(AW139*(1-BP!$S$86)+AW140)*BP!$S$40-AW293</f>
        <v>1736279.85</v>
      </c>
      <c r="AX390" s="30">
        <f ca="1">AX80+AX121+(AX139*(1-BP!$S$86)+AX140)*BP!$S$40-AX293</f>
        <v>1994360.85</v>
      </c>
      <c r="AY390" s="30">
        <f ca="1">AY80+AY121+(AY139*(1-BP!$S$86)+AY140)*BP!$S$40-AY293</f>
        <v>2270396.85</v>
      </c>
      <c r="AZ390" s="30">
        <f ca="1">AZ80+AZ121+(AZ139*(1-BP!$S$86)+AZ140)*BP!$S$40-AZ293</f>
        <v>2564387.85</v>
      </c>
      <c r="BA390" s="30">
        <f ca="1">BA80+BA121+(BA139*(1-BP!$S$86)+BA140)*BP!$S$40-BA293</f>
        <v>2874833.85</v>
      </c>
      <c r="BB390" s="30">
        <f ca="1">BB80+BB121+(BB139*(1-BP!$S$86)+BB140)*BP!$S$40-BB293</f>
        <v>3197684.85</v>
      </c>
      <c r="BC390" s="30">
        <f ca="1">BC80+BC121+(BC139*(1-BP!$S$86)+BC140)*BP!$S$40-BC293</f>
        <v>3529490.85</v>
      </c>
      <c r="BD390" s="30">
        <f ca="1">BD80+BD121+(BD139*(1-BP!$S$86)+BD140)*BP!$S$40-BD293</f>
        <v>3866029.35</v>
      </c>
      <c r="BE390" s="30">
        <f ca="1">BE80+BE121+(BE139*(1-BP!$S$86)+BE140)*BP!$S$40-BE293</f>
        <v>4203096.5999999996</v>
      </c>
      <c r="BF390" s="30">
        <f ca="1">BF80+BF121+(BF139*(1-BP!$S$86)+BF140)*BP!$S$40-BF293</f>
        <v>4539297.5999999996</v>
      </c>
      <c r="BG390" s="30">
        <f ca="1">BG80+BG121+(BG139*(1-BP!$S$86)+BG140)*BP!$S$40-BG293</f>
        <v>4873817.4749999996</v>
      </c>
      <c r="BH390" s="30">
        <f ca="1">BH80+BH121+(BH139*(1-BP!$S$86)+BH140)*BP!$S$40-BH293</f>
        <v>5206613.0999999996</v>
      </c>
      <c r="BI390" s="30">
        <f ca="1">BI80+BI121+(BI139*(1-BP!$S$86)+BI140)*BP!$S$40-BI293</f>
        <v>5538309.2249999996</v>
      </c>
      <c r="BJ390" s="30">
        <f ca="1">BJ80+BJ121+(BJ139*(1-BP!$S$86)+BJ140)*BP!$S$40-BJ293</f>
        <v>5869328.8499999996</v>
      </c>
      <c r="BK390" s="30">
        <f ca="1">BK80+BK121+(BK139*(1-BP!$S$86)+BK140)*BP!$S$40-BK293</f>
        <v>6200004.9749999996</v>
      </c>
      <c r="BL390" s="30">
        <f ca="1">BL80+BL121+(BL139*(1-BP!$S$86)+BL140)*BP!$S$40-BL293</f>
        <v>6530493.9749999996</v>
      </c>
      <c r="BM390" s="30">
        <f ca="1">BM80+BM121+(BM139*(1-BP!$S$86)+BM140)*BP!$S$40-BM293</f>
        <v>6860899.7249999996</v>
      </c>
      <c r="BN390" s="30">
        <f ca="1">BN80+BN121+(BN139*(1-BP!$S$86)+BN140)*BP!$S$40-BN293</f>
        <v>7191285.2249999996</v>
      </c>
      <c r="BO390" s="30">
        <f ca="1">BO80+BO121+(BO139*(1-BP!$S$86)+BO140)*BP!$S$40-BO293</f>
        <v>7521660.5999999996</v>
      </c>
      <c r="BP390" s="30">
        <f ca="1">BP80+BP121+(BP139*(1-BP!$S$86)+BP140)*BP!$S$40-BP293</f>
        <v>7852032.5999999996</v>
      </c>
      <c r="BQ390" s="30">
        <f ca="1">BQ80+BQ121+(BQ139*(1-BP!$S$86)+BQ140)*BP!$S$40-BQ293</f>
        <v>8182404.5999999996</v>
      </c>
      <c r="BR390" s="30">
        <f ca="1">BR80+BR121+(BR139*(1-BP!$S$86)+BR140)*BP!$S$40-BR293</f>
        <v>8512776.5999999996</v>
      </c>
      <c r="BS390" s="30">
        <f ca="1">BS80+BS121+(BS139*(1-BP!$S$86)+BS140)*BP!$S$40-BS293</f>
        <v>8843148.5999999996</v>
      </c>
      <c r="BT390" s="30">
        <f ca="1">BT80+BT121+(BT139*(1-BP!$S$86)+BT140)*BP!$S$40-BT293</f>
        <v>9173520.5999999996</v>
      </c>
      <c r="BU390" s="30">
        <f ca="1">BU80+BU121+(BU139*(1-BP!$S$86)+BU140)*BP!$S$40-BU293</f>
        <v>9503892.5999999996</v>
      </c>
      <c r="BV390" s="30">
        <f>BV80+BV121+(BV139*(1-BP!$S$86)+BV140)*BP!$S$40-BV293</f>
        <v>0</v>
      </c>
      <c r="BW390" s="30">
        <f>BW80+BW121+(BW139*(1-BP!$S$86)+BW140)*BP!$S$40-BW293</f>
        <v>0</v>
      </c>
      <c r="BX390" s="30">
        <f>BX80+BX121+(BX139*(1-BP!$S$86)+BX140)*BP!$S$40-BX293</f>
        <v>0</v>
      </c>
      <c r="BY390" s="30">
        <f>BY80+BY121+(BY139*(1-BP!$S$86)+BY140)*BP!$S$40-BY293</f>
        <v>0</v>
      </c>
      <c r="BZ390" s="30">
        <f>BZ80+BZ121+(BZ139*(1-BP!$S$86)+BZ140)*BP!$S$40-BZ293</f>
        <v>0</v>
      </c>
      <c r="CA390" s="30">
        <f>CA80+CA121+(CA139*(1-BP!$S$86)+CA140)*BP!$S$40-CA293</f>
        <v>0</v>
      </c>
      <c r="CB390" s="30">
        <f>CB80+CB121+(CB139*(1-BP!$S$86)+CB140)*BP!$S$40-CB293</f>
        <v>0</v>
      </c>
      <c r="CC390" s="30">
        <f>CC80+CC121+(CC139*(1-BP!$S$86)+CC140)*BP!$S$40-CC293</f>
        <v>0</v>
      </c>
      <c r="CD390" s="30">
        <f>CD80+CD121+(CD139*(1-BP!$S$86)+CD140)*BP!$S$40-CD293</f>
        <v>0</v>
      </c>
      <c r="CE390" s="30">
        <f>CE80+CE121+(CE139*(1-BP!$S$86)+CE140)*BP!$S$40-CE293</f>
        <v>0</v>
      </c>
      <c r="CF390" s="30">
        <f>CF80+CF121+(CF139*(1-BP!$S$86)+CF140)*BP!$S$40-CF293</f>
        <v>0</v>
      </c>
      <c r="CG390" s="30">
        <f>CG80+CG121+(CG139*(1-BP!$S$86)+CG140)*BP!$S$40-CG293</f>
        <v>0</v>
      </c>
      <c r="CH390" s="30">
        <f>CH80+CH121+(CH139*(1-BP!$S$86)+CH140)*BP!$S$40-CH293</f>
        <v>0</v>
      </c>
      <c r="CI390" s="30">
        <f>CI80+CI121+(CI139*(1-BP!$S$86)+CI140)*BP!$S$40-CI293</f>
        <v>0</v>
      </c>
      <c r="CJ390" s="30">
        <f>CJ80+CJ121+(CJ139*(1-BP!$S$86)+CJ140)*BP!$S$40-CJ293</f>
        <v>0</v>
      </c>
      <c r="CK390" s="30">
        <f>CK80+CK121+(CK139*(1-BP!$S$86)+CK140)*BP!$S$40-CK293</f>
        <v>0</v>
      </c>
      <c r="CL390" s="30">
        <f>CL80+CL121+(CL139*(1-BP!$S$86)+CL140)*BP!$S$40-CL293</f>
        <v>0</v>
      </c>
      <c r="CM390" s="30">
        <f>CM80+CM121+(CM139*(1-BP!$S$86)+CM140)*BP!$S$40-CM293</f>
        <v>0</v>
      </c>
      <c r="CN390" s="30">
        <f>CN80+CN121+(CN139*(1-BP!$S$86)+CN140)*BP!$S$40-CN293</f>
        <v>0</v>
      </c>
      <c r="CO390" s="30">
        <f>CO80+CO121+(CO139*(1-BP!$S$86)+CO140)*BP!$S$40-CO293</f>
        <v>0</v>
      </c>
      <c r="CP390" s="30">
        <f>CP80+CP121+(CP139*(1-BP!$S$86)+CP140)*BP!$S$40-CP293</f>
        <v>0</v>
      </c>
      <c r="CQ390" s="30">
        <f>CQ80+CQ121+(CQ139*(1-BP!$S$86)+CQ140)*BP!$S$40-CQ293</f>
        <v>0</v>
      </c>
      <c r="CR390" s="30">
        <f>CR80+CR121+(CR139*(1-BP!$S$86)+CR140)*BP!$S$40-CR293</f>
        <v>0</v>
      </c>
      <c r="CS390" s="30">
        <f>CS80+CS121+(CS139*(1-BP!$S$86)+CS140)*BP!$S$40-CS293</f>
        <v>0</v>
      </c>
      <c r="CT390" s="30">
        <f>CT80+CT121+(CT139*(1-BP!$S$86)+CT140)*BP!$S$40-CT293</f>
        <v>0</v>
      </c>
    </row>
    <row r="391" spans="1:98" s="27" customFormat="1" ht="12" x14ac:dyDescent="0.25">
      <c r="A391" s="26">
        <f>ROW()</f>
        <v>391</v>
      </c>
      <c r="C391" s="142"/>
      <c r="E391" s="24"/>
      <c r="F391" s="66" t="str">
        <f t="shared" si="988"/>
        <v>АКТИВЫ</v>
      </c>
      <c r="G391" s="66" t="str">
        <f t="shared" si="993"/>
        <v>Запасы СиМ</v>
      </c>
      <c r="H391" s="27" t="str">
        <f>BP!$F$29</f>
        <v>ЭлЭн</v>
      </c>
      <c r="P391" s="30"/>
      <c r="R391" s="24"/>
      <c r="S391" s="30"/>
      <c r="V391" s="85"/>
      <c r="W391" s="29"/>
      <c r="Z391" s="30">
        <f ca="1">Z81+Z123+Z142*(1-BP!$S$89)</f>
        <v>0</v>
      </c>
      <c r="AA391" s="30">
        <f ca="1">AA81+AA123+AA142*(1-BP!$S$89)</f>
        <v>0</v>
      </c>
      <c r="AB391" s="30">
        <f ca="1">AB81+AB123+AB142*(1-BP!$S$89)</f>
        <v>0</v>
      </c>
      <c r="AC391" s="30">
        <f ca="1">AC81+AC123+AC142*(1-BP!$S$89)</f>
        <v>0</v>
      </c>
      <c r="AD391" s="30">
        <f ca="1">AD81+AD123+AD142*(1-BP!$S$89)</f>
        <v>128.79999999999998</v>
      </c>
      <c r="AE391" s="30">
        <f ca="1">AE81+AE123+AE142*(1-BP!$S$89)</f>
        <v>643.99999999999989</v>
      </c>
      <c r="AF391" s="30">
        <f ca="1">AF81+AF123+AF142*(1-BP!$S$89)</f>
        <v>1571.3599999999997</v>
      </c>
      <c r="AG391" s="30">
        <f ca="1">AG81+AG123+AG142*(1-BP!$S$89)</f>
        <v>2982.1799999999994</v>
      </c>
      <c r="AH391" s="30">
        <f ca="1">AH81+AH123+AH142*(1-BP!$S$89)</f>
        <v>4932.12</v>
      </c>
      <c r="AI391" s="30">
        <f ca="1">AI81+AI123+AI142*(1-BP!$S$89)</f>
        <v>7600.9480000000003</v>
      </c>
      <c r="AJ391" s="30">
        <f ca="1">AJ81+AJ123+AJ142*(1-BP!$S$89)</f>
        <v>11870.116</v>
      </c>
      <c r="AK391" s="30">
        <f ca="1">AK81+AK123+AK142*(1-BP!$S$89)</f>
        <v>18684.740000000002</v>
      </c>
      <c r="AL391" s="30">
        <f ca="1">AL81+AL123+AL142*(1-BP!$S$89)</f>
        <v>29156.225999999999</v>
      </c>
      <c r="AM391" s="30">
        <f ca="1">AM81+AM123+AM142*(1-BP!$S$89)</f>
        <v>44573.218000000001</v>
      </c>
      <c r="AN391" s="30">
        <f ca="1">AN81+AN123+AN142*(1-BP!$S$89)</f>
        <v>65889.847999999998</v>
      </c>
      <c r="AO391" s="30">
        <f ca="1">AO81+AO123+AO142*(1-BP!$S$89)</f>
        <v>93871.51</v>
      </c>
      <c r="AP391" s="30">
        <f ca="1">AP81+AP123+AP142*(1-BP!$S$89)</f>
        <v>129075.99999999999</v>
      </c>
      <c r="AQ391" s="30">
        <f ca="1">AQ81+AQ123+AQ142*(1-BP!$S$89)</f>
        <v>171822.23599999998</v>
      </c>
      <c r="AR391" s="30">
        <f ca="1">AR81+AR123+AR142*(1-BP!$S$89)</f>
        <v>222286.02999999997</v>
      </c>
      <c r="AS391" s="30">
        <f ca="1">AS81+AS123+AS142*(1-BP!$S$89)</f>
        <v>280548.25</v>
      </c>
      <c r="AT391" s="30">
        <f ca="1">AT81+AT123+AT142*(1-BP!$S$89)</f>
        <v>346651.39999999997</v>
      </c>
      <c r="AU391" s="30">
        <f ca="1">AU81+AU123+AU142*(1-BP!$S$89)</f>
        <v>420613.64999999997</v>
      </c>
      <c r="AV391" s="30">
        <f ca="1">AV81+AV123+AV142*(1-BP!$S$89)</f>
        <v>502439.13999999996</v>
      </c>
      <c r="AW391" s="30">
        <f ca="1">AW81+AW123+AW142*(1-BP!$S$89)</f>
        <v>592129.93999999994</v>
      </c>
      <c r="AX391" s="30">
        <f ca="1">AX81+AX123+AX142*(1-BP!$S$89)</f>
        <v>689686.73999999987</v>
      </c>
      <c r="AY391" s="30">
        <f ca="1">AY81+AY123+AY142*(1-BP!$S$89)</f>
        <v>795109.53999999992</v>
      </c>
      <c r="AZ391" s="30">
        <f ca="1">AZ81+AZ123+AZ142*(1-BP!$S$89)</f>
        <v>908398.34</v>
      </c>
      <c r="BA391" s="30">
        <f ca="1">BA81+BA123+BA142*(1-BP!$S$89)</f>
        <v>1029231.1399999999</v>
      </c>
      <c r="BB391" s="30">
        <f ca="1">BB81+BB123+BB142*(1-BP!$S$89)</f>
        <v>1156641.9399999997</v>
      </c>
      <c r="BC391" s="30">
        <f ca="1">BC81+BC123+BC142*(1-BP!$S$89)</f>
        <v>1289600.3399999996</v>
      </c>
      <c r="BD391" s="30">
        <f ca="1">BD81+BD123+BD142*(1-BP!$S$89)</f>
        <v>1426897.6899999997</v>
      </c>
      <c r="BE391" s="30">
        <f ca="1">BE81+BE123+BE142*(1-BP!$S$89)</f>
        <v>1567186.1899999997</v>
      </c>
      <c r="BF391" s="30">
        <f ca="1">BF81+BF123+BF142*(1-BP!$S$89)</f>
        <v>1709473.6199999996</v>
      </c>
      <c r="BG391" s="30">
        <f ca="1">BG81+BG123+BG142*(1-BP!$S$89)</f>
        <v>1852979.1299999997</v>
      </c>
      <c r="BH391" s="30">
        <f ca="1">BH81+BH123+BH142*(1-BP!$S$89)</f>
        <v>1997135.0799999996</v>
      </c>
      <c r="BI391" s="30">
        <f ca="1">BI81+BI123+BI142*(1-BP!$S$89)</f>
        <v>2141616.94</v>
      </c>
      <c r="BJ391" s="30">
        <f ca="1">BJ81+BJ123+BJ142*(1-BP!$S$89)</f>
        <v>2286248.0699999998</v>
      </c>
      <c r="BK391" s="30">
        <f ca="1">BK81+BK123+BK142*(1-BP!$S$89)</f>
        <v>2430947.0499999998</v>
      </c>
      <c r="BL391" s="30">
        <f ca="1">BL81+BL123+BL142*(1-BP!$S$89)</f>
        <v>2575671.1</v>
      </c>
      <c r="BM391" s="30">
        <f ca="1">BM81+BM123+BM142*(1-BP!$S$89)</f>
        <v>2720402.0500000003</v>
      </c>
      <c r="BN391" s="30">
        <f ca="1">BN81+BN123+BN142*(1-BP!$S$89)</f>
        <v>2865135.7600000002</v>
      </c>
      <c r="BO391" s="30">
        <f ca="1">BO81+BO123+BO142*(1-BP!$S$89)</f>
        <v>3009870.16</v>
      </c>
      <c r="BP391" s="30">
        <f ca="1">BP81+BP123+BP142*(1-BP!$S$89)</f>
        <v>3154604.56</v>
      </c>
      <c r="BQ391" s="30">
        <f ca="1">BQ81+BQ123+BQ142*(1-BP!$S$89)</f>
        <v>3299338.96</v>
      </c>
      <c r="BR391" s="30">
        <f ca="1">BR81+BR123+BR142*(1-BP!$S$89)</f>
        <v>3444073.36</v>
      </c>
      <c r="BS391" s="30">
        <f ca="1">BS81+BS123+BS142*(1-BP!$S$89)</f>
        <v>3588807.76</v>
      </c>
      <c r="BT391" s="30">
        <f ca="1">BT81+BT123+BT142*(1-BP!$S$89)</f>
        <v>3733542.1599999997</v>
      </c>
      <c r="BU391" s="30">
        <f ca="1">BU81+BU123+BU142*(1-BP!$S$89)</f>
        <v>3878276.5599999996</v>
      </c>
      <c r="BV391" s="30">
        <f>BV81+BV123+BV142*(1-BP!$S$89)</f>
        <v>0</v>
      </c>
      <c r="BW391" s="30">
        <f>BW81+BW123+BW142*(1-BP!$S$89)</f>
        <v>0</v>
      </c>
      <c r="BX391" s="30">
        <f>BX81+BX123+BX142*(1-BP!$S$89)</f>
        <v>0</v>
      </c>
      <c r="BY391" s="30">
        <f>BY81+BY123+BY142*(1-BP!$S$89)</f>
        <v>0</v>
      </c>
      <c r="BZ391" s="30">
        <f>BZ81+BZ123+BZ142*(1-BP!$S$89)</f>
        <v>0</v>
      </c>
      <c r="CA391" s="30">
        <f>CA81+CA123+CA142*(1-BP!$S$89)</f>
        <v>0</v>
      </c>
      <c r="CB391" s="30">
        <f>CB81+CB123+CB142*(1-BP!$S$89)</f>
        <v>0</v>
      </c>
      <c r="CC391" s="30">
        <f>CC81+CC123+CC142*(1-BP!$S$89)</f>
        <v>0</v>
      </c>
      <c r="CD391" s="30">
        <f>CD81+CD123+CD142*(1-BP!$S$89)</f>
        <v>0</v>
      </c>
      <c r="CE391" s="30">
        <f>CE81+CE123+CE142*(1-BP!$S$89)</f>
        <v>0</v>
      </c>
      <c r="CF391" s="30">
        <f>CF81+CF123+CF142*(1-BP!$S$89)</f>
        <v>0</v>
      </c>
      <c r="CG391" s="30">
        <f>CG81+CG123+CG142*(1-BP!$S$89)</f>
        <v>0</v>
      </c>
      <c r="CH391" s="30">
        <f>CH81+CH123+CH142*(1-BP!$S$89)</f>
        <v>0</v>
      </c>
      <c r="CI391" s="30">
        <f>CI81+CI123+CI142*(1-BP!$S$89)</f>
        <v>0</v>
      </c>
      <c r="CJ391" s="30">
        <f>CJ81+CJ123+CJ142*(1-BP!$S$89)</f>
        <v>0</v>
      </c>
      <c r="CK391" s="30">
        <f>CK81+CK123+CK142*(1-BP!$S$89)</f>
        <v>0</v>
      </c>
      <c r="CL391" s="30">
        <f>CL81+CL123+CL142*(1-BP!$S$89)</f>
        <v>0</v>
      </c>
      <c r="CM391" s="30">
        <f>CM81+CM123+CM142*(1-BP!$S$89)</f>
        <v>0</v>
      </c>
      <c r="CN391" s="30">
        <f>CN81+CN123+CN142*(1-BP!$S$89)</f>
        <v>0</v>
      </c>
      <c r="CO391" s="30">
        <f>CO81+CO123+CO142*(1-BP!$S$89)</f>
        <v>0</v>
      </c>
      <c r="CP391" s="30">
        <f>CP81+CP123+CP142*(1-BP!$S$89)</f>
        <v>0</v>
      </c>
      <c r="CQ391" s="30">
        <f>CQ81+CQ123+CQ142*(1-BP!$S$89)</f>
        <v>0</v>
      </c>
      <c r="CR391" s="30">
        <f>CR81+CR123+CR142*(1-BP!$S$89)</f>
        <v>0</v>
      </c>
      <c r="CS391" s="30">
        <f>CS81+CS123+CS142*(1-BP!$S$89)</f>
        <v>0</v>
      </c>
      <c r="CT391" s="30">
        <f>CT81+CT123+CT142*(1-BP!$S$89)</f>
        <v>0</v>
      </c>
    </row>
    <row r="392" spans="1:98" s="2" customFormat="1" ht="12" x14ac:dyDescent="0.25">
      <c r="A392" s="11">
        <f>ROW()</f>
        <v>392</v>
      </c>
      <c r="C392" s="142"/>
      <c r="E392" s="23" t="str">
        <f>Lists!$N$9</f>
        <v>пустая строка</v>
      </c>
      <c r="P392" s="3"/>
      <c r="R392" s="23"/>
      <c r="S392" s="3"/>
      <c r="V392" s="74"/>
      <c r="W392" s="5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</row>
    <row r="393" spans="1:98" x14ac:dyDescent="0.3">
      <c r="A393" s="11">
        <f>ROW()</f>
        <v>393</v>
      </c>
      <c r="F393" s="66" t="str">
        <f>$F$319</f>
        <v>АКТИВЫ</v>
      </c>
      <c r="G393" s="6" t="s">
        <v>121</v>
      </c>
      <c r="Z393" s="7">
        <f t="shared" ref="Z393:BE393" ca="1" si="1002">Z83+Z109</f>
        <v>4166666.666666667</v>
      </c>
      <c r="AA393" s="7">
        <f t="shared" ca="1" si="1002"/>
        <v>16666666.666666668</v>
      </c>
      <c r="AB393" s="7">
        <f t="shared" ca="1" si="1002"/>
        <v>25000000</v>
      </c>
      <c r="AC393" s="7">
        <f t="shared" ca="1" si="1002"/>
        <v>25000000</v>
      </c>
      <c r="AD393" s="7">
        <f t="shared" ca="1" si="1002"/>
        <v>25000000</v>
      </c>
      <c r="AE393" s="7">
        <f t="shared" ca="1" si="1002"/>
        <v>25000000</v>
      </c>
      <c r="AF393" s="7">
        <f t="shared" ca="1" si="1002"/>
        <v>25000000</v>
      </c>
      <c r="AG393" s="7">
        <f t="shared" ca="1" si="1002"/>
        <v>25000000</v>
      </c>
      <c r="AH393" s="7">
        <f t="shared" ca="1" si="1002"/>
        <v>25000000</v>
      </c>
      <c r="AI393" s="7">
        <f t="shared" ca="1" si="1002"/>
        <v>25000000</v>
      </c>
      <c r="AJ393" s="7">
        <f t="shared" ca="1" si="1002"/>
        <v>25000000</v>
      </c>
      <c r="AK393" s="7">
        <f t="shared" ca="1" si="1002"/>
        <v>25000000</v>
      </c>
      <c r="AL393" s="7">
        <f t="shared" ca="1" si="1002"/>
        <v>25000000</v>
      </c>
      <c r="AM393" s="7">
        <f t="shared" ca="1" si="1002"/>
        <v>25000000</v>
      </c>
      <c r="AN393" s="7">
        <f t="shared" ca="1" si="1002"/>
        <v>25000000</v>
      </c>
      <c r="AO393" s="7">
        <f t="shared" ca="1" si="1002"/>
        <v>29166666.666666668</v>
      </c>
      <c r="AP393" s="7">
        <f t="shared" ca="1" si="1002"/>
        <v>41666666.666666672</v>
      </c>
      <c r="AQ393" s="7">
        <f t="shared" ca="1" si="1002"/>
        <v>50000000.000000007</v>
      </c>
      <c r="AR393" s="7">
        <f t="shared" ca="1" si="1002"/>
        <v>50000000.000000007</v>
      </c>
      <c r="AS393" s="7">
        <f t="shared" ca="1" si="1002"/>
        <v>50000000.000000007</v>
      </c>
      <c r="AT393" s="7">
        <f t="shared" ca="1" si="1002"/>
        <v>50000000.000000007</v>
      </c>
      <c r="AU393" s="7">
        <f t="shared" ca="1" si="1002"/>
        <v>54166666.666666672</v>
      </c>
      <c r="AV393" s="7">
        <f t="shared" ca="1" si="1002"/>
        <v>66666666.666666672</v>
      </c>
      <c r="AW393" s="7">
        <f t="shared" ca="1" si="1002"/>
        <v>75000000</v>
      </c>
      <c r="AX393" s="7">
        <f t="shared" ca="1" si="1002"/>
        <v>75000000</v>
      </c>
      <c r="AY393" s="7">
        <f t="shared" ca="1" si="1002"/>
        <v>75000000</v>
      </c>
      <c r="AZ393" s="7">
        <f t="shared" ca="1" si="1002"/>
        <v>79166666.666666672</v>
      </c>
      <c r="BA393" s="7">
        <f t="shared" ca="1" si="1002"/>
        <v>91666666.666666672</v>
      </c>
      <c r="BB393" s="7">
        <f t="shared" ca="1" si="1002"/>
        <v>100000000</v>
      </c>
      <c r="BC393" s="7">
        <f t="shared" ca="1" si="1002"/>
        <v>100000000</v>
      </c>
      <c r="BD393" s="7">
        <f t="shared" ca="1" si="1002"/>
        <v>100000000</v>
      </c>
      <c r="BE393" s="7">
        <f t="shared" ca="1" si="1002"/>
        <v>100000000</v>
      </c>
      <c r="BF393" s="7">
        <f t="shared" ref="BF393:CK393" ca="1" si="1003">BF83+BF109</f>
        <v>100000000</v>
      </c>
      <c r="BG393" s="7">
        <f t="shared" ca="1" si="1003"/>
        <v>100000000</v>
      </c>
      <c r="BH393" s="7">
        <f t="shared" ca="1" si="1003"/>
        <v>100000000</v>
      </c>
      <c r="BI393" s="7">
        <f t="shared" ca="1" si="1003"/>
        <v>100000000</v>
      </c>
      <c r="BJ393" s="7">
        <f t="shared" ca="1" si="1003"/>
        <v>100000000</v>
      </c>
      <c r="BK393" s="7">
        <f t="shared" ca="1" si="1003"/>
        <v>100000000</v>
      </c>
      <c r="BL393" s="7">
        <f t="shared" ca="1" si="1003"/>
        <v>100000000</v>
      </c>
      <c r="BM393" s="7">
        <f t="shared" ca="1" si="1003"/>
        <v>100000000</v>
      </c>
      <c r="BN393" s="7">
        <f t="shared" ca="1" si="1003"/>
        <v>100000000</v>
      </c>
      <c r="BO393" s="7">
        <f t="shared" ca="1" si="1003"/>
        <v>100000000</v>
      </c>
      <c r="BP393" s="7">
        <f t="shared" ca="1" si="1003"/>
        <v>100000000</v>
      </c>
      <c r="BQ393" s="7">
        <f t="shared" ca="1" si="1003"/>
        <v>100000000</v>
      </c>
      <c r="BR393" s="7">
        <f t="shared" ca="1" si="1003"/>
        <v>100000000</v>
      </c>
      <c r="BS393" s="7">
        <f t="shared" ca="1" si="1003"/>
        <v>100000000</v>
      </c>
      <c r="BT393" s="7">
        <f t="shared" ca="1" si="1003"/>
        <v>100000000</v>
      </c>
      <c r="BU393" s="7">
        <f t="shared" ca="1" si="1003"/>
        <v>100000000</v>
      </c>
      <c r="BV393" s="7">
        <f t="shared" si="1003"/>
        <v>0</v>
      </c>
      <c r="BW393" s="7">
        <f t="shared" si="1003"/>
        <v>0</v>
      </c>
      <c r="BX393" s="7">
        <f t="shared" si="1003"/>
        <v>0</v>
      </c>
      <c r="BY393" s="7">
        <f t="shared" si="1003"/>
        <v>0</v>
      </c>
      <c r="BZ393" s="7">
        <f t="shared" si="1003"/>
        <v>0</v>
      </c>
      <c r="CA393" s="7">
        <f t="shared" si="1003"/>
        <v>0</v>
      </c>
      <c r="CB393" s="7">
        <f t="shared" si="1003"/>
        <v>0</v>
      </c>
      <c r="CC393" s="7">
        <f t="shared" si="1003"/>
        <v>0</v>
      </c>
      <c r="CD393" s="7">
        <f t="shared" si="1003"/>
        <v>0</v>
      </c>
      <c r="CE393" s="7">
        <f t="shared" si="1003"/>
        <v>0</v>
      </c>
      <c r="CF393" s="7">
        <f t="shared" si="1003"/>
        <v>0</v>
      </c>
      <c r="CG393" s="7">
        <f t="shared" si="1003"/>
        <v>0</v>
      </c>
      <c r="CH393" s="7">
        <f t="shared" si="1003"/>
        <v>0</v>
      </c>
      <c r="CI393" s="7">
        <f t="shared" si="1003"/>
        <v>0</v>
      </c>
      <c r="CJ393" s="7">
        <f t="shared" si="1003"/>
        <v>0</v>
      </c>
      <c r="CK393" s="7">
        <f t="shared" si="1003"/>
        <v>0</v>
      </c>
      <c r="CL393" s="7">
        <f t="shared" ref="CL393:CT393" si="1004">CL83+CL109</f>
        <v>0</v>
      </c>
      <c r="CM393" s="7">
        <f t="shared" si="1004"/>
        <v>0</v>
      </c>
      <c r="CN393" s="7">
        <f t="shared" si="1004"/>
        <v>0</v>
      </c>
      <c r="CO393" s="7">
        <f t="shared" si="1004"/>
        <v>0</v>
      </c>
      <c r="CP393" s="7">
        <f t="shared" si="1004"/>
        <v>0</v>
      </c>
      <c r="CQ393" s="7">
        <f t="shared" si="1004"/>
        <v>0</v>
      </c>
      <c r="CR393" s="7">
        <f t="shared" si="1004"/>
        <v>0</v>
      </c>
      <c r="CS393" s="7">
        <f t="shared" si="1004"/>
        <v>0</v>
      </c>
      <c r="CT393" s="7">
        <f t="shared" si="1004"/>
        <v>0</v>
      </c>
    </row>
    <row r="394" spans="1:98" x14ac:dyDescent="0.3">
      <c r="A394" s="11">
        <f>ROW()</f>
        <v>394</v>
      </c>
      <c r="F394" s="66" t="str">
        <f>$F$319</f>
        <v>АКТИВЫ</v>
      </c>
      <c r="G394" s="6" t="s">
        <v>135</v>
      </c>
      <c r="Z394" s="7">
        <f t="shared" ref="Z394:BE394" ca="1" si="1005">SUM(Z395:Z398)</f>
        <v>16666.666666666668</v>
      </c>
      <c r="AA394" s="7">
        <f t="shared" ca="1" si="1005"/>
        <v>125000.00000000001</v>
      </c>
      <c r="AB394" s="7">
        <f t="shared" ca="1" si="1005"/>
        <v>450000</v>
      </c>
      <c r="AC394" s="7">
        <f t="shared" ca="1" si="1005"/>
        <v>908333.33333333337</v>
      </c>
      <c r="AD394" s="7">
        <f t="shared" ca="1" si="1005"/>
        <v>1491666.6666666667</v>
      </c>
      <c r="AE394" s="7">
        <f t="shared" ca="1" si="1005"/>
        <v>2158333.3333333335</v>
      </c>
      <c r="AF394" s="7">
        <f t="shared" ca="1" si="1005"/>
        <v>2825000</v>
      </c>
      <c r="AG394" s="7">
        <f t="shared" ca="1" si="1005"/>
        <v>3491666.666666667</v>
      </c>
      <c r="AH394" s="7">
        <f t="shared" ca="1" si="1005"/>
        <v>4158867.2169696977</v>
      </c>
      <c r="AI394" s="7">
        <f t="shared" ca="1" si="1005"/>
        <v>4830160.8751515159</v>
      </c>
      <c r="AJ394" s="7">
        <f t="shared" ca="1" si="1005"/>
        <v>5511527.1379393954</v>
      </c>
      <c r="AK394" s="7">
        <f t="shared" ca="1" si="1005"/>
        <v>6205577.5861212136</v>
      </c>
      <c r="AL394" s="7">
        <f t="shared" ca="1" si="1005"/>
        <v>6913188.6786666689</v>
      </c>
      <c r="AM394" s="7">
        <f t="shared" ca="1" si="1005"/>
        <v>7634325.7131393952</v>
      </c>
      <c r="AN394" s="7">
        <f t="shared" ca="1" si="1005"/>
        <v>8375548.7847212143</v>
      </c>
      <c r="AO394" s="7">
        <f t="shared" ca="1" si="1005"/>
        <v>9158851.8971666694</v>
      </c>
      <c r="AP394" s="7">
        <f t="shared" ca="1" si="1005"/>
        <v>10013635.35497576</v>
      </c>
      <c r="AQ394" s="7">
        <f t="shared" ca="1" si="1005"/>
        <v>10972395.676307272</v>
      </c>
      <c r="AR394" s="7">
        <f t="shared" ca="1" si="1005"/>
        <v>12064773.724729696</v>
      </c>
      <c r="AS394" s="7">
        <f t="shared" ca="1" si="1005"/>
        <v>13311591.896357575</v>
      </c>
      <c r="AT394" s="7">
        <f t="shared" ca="1" si="1005"/>
        <v>14725994.028150605</v>
      </c>
      <c r="AU394" s="7">
        <f t="shared" ca="1" si="1005"/>
        <v>16315454.980411211</v>
      </c>
      <c r="AV394" s="7">
        <f t="shared" ca="1" si="1005"/>
        <v>18083981.68330121</v>
      </c>
      <c r="AW394" s="7">
        <f t="shared" ca="1" si="1005"/>
        <v>20033512.267891511</v>
      </c>
      <c r="AX394" s="7">
        <f t="shared" ca="1" si="1005"/>
        <v>22164806.050183937</v>
      </c>
      <c r="AY394" s="7">
        <f t="shared" ca="1" si="1005"/>
        <v>24478164.607697573</v>
      </c>
      <c r="AZ394" s="7">
        <f t="shared" ca="1" si="1005"/>
        <v>26973696.496771812</v>
      </c>
      <c r="BA394" s="7">
        <f t="shared" ca="1" si="1005"/>
        <v>29651428.856491514</v>
      </c>
      <c r="BB394" s="7">
        <f t="shared" ca="1" si="1005"/>
        <v>32511368.026724845</v>
      </c>
      <c r="BC394" s="7">
        <f t="shared" ca="1" si="1005"/>
        <v>35553515.008503638</v>
      </c>
      <c r="BD394" s="7">
        <f t="shared" ca="1" si="1005"/>
        <v>38777869.801827878</v>
      </c>
      <c r="BE394" s="7">
        <f t="shared" ca="1" si="1005"/>
        <v>42183097.697606668</v>
      </c>
      <c r="BF394" s="7">
        <f t="shared" ref="BF394:CK394" ca="1" si="1006">SUM(BF395:BF398)</f>
        <v>45758965.926143035</v>
      </c>
      <c r="BG394" s="7">
        <f t="shared" ca="1" si="1006"/>
        <v>49480292.975921825</v>
      </c>
      <c r="BH394" s="7">
        <f t="shared" ca="1" si="1006"/>
        <v>53315368.38345819</v>
      </c>
      <c r="BI394" s="7">
        <f t="shared" ca="1" si="1006"/>
        <v>57230290.537843034</v>
      </c>
      <c r="BJ394" s="7">
        <f t="shared" ca="1" si="1006"/>
        <v>61194581.356985465</v>
      </c>
      <c r="BK394" s="7">
        <f t="shared" ca="1" si="1006"/>
        <v>65186944.445082441</v>
      </c>
      <c r="BL394" s="7">
        <f t="shared" ca="1" si="1006"/>
        <v>69194052.175732449</v>
      </c>
      <c r="BM394" s="7">
        <f t="shared" ca="1" si="1006"/>
        <v>73208352.319996089</v>
      </c>
      <c r="BN394" s="7">
        <f t="shared" ca="1" si="1006"/>
        <v>77225805.380809709</v>
      </c>
      <c r="BO394" s="7">
        <f t="shared" ca="1" si="1006"/>
        <v>81244464.907415777</v>
      </c>
      <c r="BP394" s="7">
        <f t="shared" ca="1" si="1006"/>
        <v>85263569.448277906</v>
      </c>
      <c r="BQ394" s="7">
        <f t="shared" ca="1" si="1006"/>
        <v>89282817.025464267</v>
      </c>
      <c r="BR394" s="7">
        <f t="shared" ca="1" si="1006"/>
        <v>93302099.082635462</v>
      </c>
      <c r="BS394" s="7">
        <f t="shared" ca="1" si="1006"/>
        <v>97321388.480706692</v>
      </c>
      <c r="BT394" s="7">
        <f t="shared" ca="1" si="1006"/>
        <v>101340678.87980972</v>
      </c>
      <c r="BU394" s="7">
        <f t="shared" ca="1" si="1006"/>
        <v>105359969.27891275</v>
      </c>
      <c r="BV394" s="7">
        <f t="shared" si="1006"/>
        <v>0</v>
      </c>
      <c r="BW394" s="7">
        <f t="shared" si="1006"/>
        <v>0</v>
      </c>
      <c r="BX394" s="7">
        <f t="shared" si="1006"/>
        <v>0</v>
      </c>
      <c r="BY394" s="7">
        <f t="shared" si="1006"/>
        <v>0</v>
      </c>
      <c r="BZ394" s="7">
        <f t="shared" si="1006"/>
        <v>0</v>
      </c>
      <c r="CA394" s="7">
        <f t="shared" si="1006"/>
        <v>0</v>
      </c>
      <c r="CB394" s="7">
        <f t="shared" si="1006"/>
        <v>0</v>
      </c>
      <c r="CC394" s="7">
        <f t="shared" si="1006"/>
        <v>0</v>
      </c>
      <c r="CD394" s="7">
        <f t="shared" si="1006"/>
        <v>0</v>
      </c>
      <c r="CE394" s="7">
        <f t="shared" si="1006"/>
        <v>0</v>
      </c>
      <c r="CF394" s="7">
        <f t="shared" si="1006"/>
        <v>0</v>
      </c>
      <c r="CG394" s="7">
        <f t="shared" si="1006"/>
        <v>0</v>
      </c>
      <c r="CH394" s="7">
        <f t="shared" si="1006"/>
        <v>0</v>
      </c>
      <c r="CI394" s="7">
        <f t="shared" si="1006"/>
        <v>0</v>
      </c>
      <c r="CJ394" s="7">
        <f t="shared" si="1006"/>
        <v>0</v>
      </c>
      <c r="CK394" s="7">
        <f t="shared" si="1006"/>
        <v>0</v>
      </c>
      <c r="CL394" s="7">
        <f t="shared" ref="CL394:CT394" si="1007">SUM(CL395:CL398)</f>
        <v>0</v>
      </c>
      <c r="CM394" s="7">
        <f t="shared" si="1007"/>
        <v>0</v>
      </c>
      <c r="CN394" s="7">
        <f t="shared" si="1007"/>
        <v>0</v>
      </c>
      <c r="CO394" s="7">
        <f t="shared" si="1007"/>
        <v>0</v>
      </c>
      <c r="CP394" s="7">
        <f t="shared" si="1007"/>
        <v>0</v>
      </c>
      <c r="CQ394" s="7">
        <f t="shared" si="1007"/>
        <v>0</v>
      </c>
      <c r="CR394" s="7">
        <f t="shared" si="1007"/>
        <v>0</v>
      </c>
      <c r="CS394" s="7">
        <f t="shared" si="1007"/>
        <v>0</v>
      </c>
      <c r="CT394" s="7">
        <f t="shared" si="1007"/>
        <v>0</v>
      </c>
    </row>
    <row r="395" spans="1:98" s="27" customFormat="1" ht="12" x14ac:dyDescent="0.25">
      <c r="A395" s="26">
        <f>ROW()</f>
        <v>395</v>
      </c>
      <c r="C395" s="142"/>
      <c r="E395" s="24"/>
      <c r="F395" s="66" t="str">
        <f>$F$319</f>
        <v>АКТИВЫ</v>
      </c>
      <c r="G395" s="66" t="str">
        <f>$G$326</f>
        <v>Запасы СиМ</v>
      </c>
      <c r="H395" s="27" t="str">
        <f>G256</f>
        <v>Маркетинговые расходы</v>
      </c>
      <c r="P395" s="30"/>
      <c r="R395" s="24"/>
      <c r="S395" s="30"/>
      <c r="V395" s="85"/>
      <c r="W395" s="29"/>
      <c r="Z395" s="30">
        <f t="shared" ref="Z395:BE395" ca="1" si="1008">Z85+Z256</f>
        <v>16666.666666666668</v>
      </c>
      <c r="AA395" s="30">
        <f t="shared" ca="1" si="1008"/>
        <v>125000.00000000001</v>
      </c>
      <c r="AB395" s="30">
        <f t="shared" ca="1" si="1008"/>
        <v>450000</v>
      </c>
      <c r="AC395" s="30">
        <f t="shared" ca="1" si="1008"/>
        <v>908333.33333333337</v>
      </c>
      <c r="AD395" s="30">
        <f t="shared" ca="1" si="1008"/>
        <v>1491666.6666666667</v>
      </c>
      <c r="AE395" s="30">
        <f t="shared" ca="1" si="1008"/>
        <v>2158333.3333333335</v>
      </c>
      <c r="AF395" s="30">
        <f t="shared" ca="1" si="1008"/>
        <v>2825000</v>
      </c>
      <c r="AG395" s="30">
        <f t="shared" ca="1" si="1008"/>
        <v>3491666.666666667</v>
      </c>
      <c r="AH395" s="30">
        <f t="shared" ca="1" si="1008"/>
        <v>4158333.333333334</v>
      </c>
      <c r="AI395" s="30">
        <f t="shared" ca="1" si="1008"/>
        <v>4825000.0000000009</v>
      </c>
      <c r="AJ395" s="30">
        <f t="shared" ca="1" si="1008"/>
        <v>5491666.6666666679</v>
      </c>
      <c r="AK395" s="30">
        <f t="shared" ca="1" si="1008"/>
        <v>6158333.3333333349</v>
      </c>
      <c r="AL395" s="30">
        <f t="shared" ca="1" si="1008"/>
        <v>6825000.0000000019</v>
      </c>
      <c r="AM395" s="30">
        <f t="shared" ca="1" si="1008"/>
        <v>7491666.6666666688</v>
      </c>
      <c r="AN395" s="30">
        <f t="shared" ca="1" si="1008"/>
        <v>8158333.3333333358</v>
      </c>
      <c r="AO395" s="30">
        <f t="shared" ca="1" si="1008"/>
        <v>8825000.0000000019</v>
      </c>
      <c r="AP395" s="30">
        <f t="shared" ca="1" si="1008"/>
        <v>9491666.6666666679</v>
      </c>
      <c r="AQ395" s="30">
        <f t="shared" ca="1" si="1008"/>
        <v>10158333.333333334</v>
      </c>
      <c r="AR395" s="30">
        <f t="shared" ca="1" si="1008"/>
        <v>10825000</v>
      </c>
      <c r="AS395" s="30">
        <f t="shared" ca="1" si="1008"/>
        <v>11491666.666666666</v>
      </c>
      <c r="AT395" s="30">
        <f t="shared" ca="1" si="1008"/>
        <v>12158333.333333332</v>
      </c>
      <c r="AU395" s="30">
        <f t="shared" ca="1" si="1008"/>
        <v>12824999.999999998</v>
      </c>
      <c r="AV395" s="30">
        <f t="shared" ca="1" si="1008"/>
        <v>13491666.666666664</v>
      </c>
      <c r="AW395" s="30">
        <f t="shared" ca="1" si="1008"/>
        <v>14158333.33333333</v>
      </c>
      <c r="AX395" s="30">
        <f t="shared" ca="1" si="1008"/>
        <v>14824999.999999996</v>
      </c>
      <c r="AY395" s="30">
        <f t="shared" ca="1" si="1008"/>
        <v>15491666.666666662</v>
      </c>
      <c r="AZ395" s="30">
        <f t="shared" ca="1" si="1008"/>
        <v>16158333.333333328</v>
      </c>
      <c r="BA395" s="30">
        <f t="shared" ca="1" si="1008"/>
        <v>16824999.999999996</v>
      </c>
      <c r="BB395" s="30">
        <f t="shared" ca="1" si="1008"/>
        <v>17491666.666666664</v>
      </c>
      <c r="BC395" s="30">
        <f t="shared" ca="1" si="1008"/>
        <v>18158333.333333332</v>
      </c>
      <c r="BD395" s="30">
        <f t="shared" ca="1" si="1008"/>
        <v>18825000</v>
      </c>
      <c r="BE395" s="30">
        <f t="shared" ca="1" si="1008"/>
        <v>19491666.666666668</v>
      </c>
      <c r="BF395" s="30">
        <f t="shared" ref="BF395:CK395" ca="1" si="1009">BF85+BF256</f>
        <v>20158333.333333336</v>
      </c>
      <c r="BG395" s="30">
        <f t="shared" ca="1" si="1009"/>
        <v>20825000.000000004</v>
      </c>
      <c r="BH395" s="30">
        <f t="shared" ca="1" si="1009"/>
        <v>21491666.666666672</v>
      </c>
      <c r="BI395" s="30">
        <f t="shared" ca="1" si="1009"/>
        <v>22158333.33333334</v>
      </c>
      <c r="BJ395" s="30">
        <f t="shared" ca="1" si="1009"/>
        <v>22825000.000000007</v>
      </c>
      <c r="BK395" s="30">
        <f t="shared" ca="1" si="1009"/>
        <v>23491666.666666675</v>
      </c>
      <c r="BL395" s="30">
        <f t="shared" ca="1" si="1009"/>
        <v>24158333.333333343</v>
      </c>
      <c r="BM395" s="30">
        <f t="shared" ca="1" si="1009"/>
        <v>24825000.000000011</v>
      </c>
      <c r="BN395" s="30">
        <f t="shared" ca="1" si="1009"/>
        <v>25491666.666666679</v>
      </c>
      <c r="BO395" s="30">
        <f t="shared" ca="1" si="1009"/>
        <v>26158333.333333347</v>
      </c>
      <c r="BP395" s="30">
        <f t="shared" ca="1" si="1009"/>
        <v>26825000.000000015</v>
      </c>
      <c r="BQ395" s="30">
        <f t="shared" ca="1" si="1009"/>
        <v>27491666.666666683</v>
      </c>
      <c r="BR395" s="30">
        <f t="shared" ca="1" si="1009"/>
        <v>28158333.333333351</v>
      </c>
      <c r="BS395" s="30">
        <f t="shared" ca="1" si="1009"/>
        <v>28825000.000000019</v>
      </c>
      <c r="BT395" s="30">
        <f t="shared" ca="1" si="1009"/>
        <v>29491666.666666687</v>
      </c>
      <c r="BU395" s="30">
        <f t="shared" ca="1" si="1009"/>
        <v>30158333.333333354</v>
      </c>
      <c r="BV395" s="30">
        <f t="shared" si="1009"/>
        <v>0</v>
      </c>
      <c r="BW395" s="30">
        <f t="shared" si="1009"/>
        <v>0</v>
      </c>
      <c r="BX395" s="30">
        <f t="shared" si="1009"/>
        <v>0</v>
      </c>
      <c r="BY395" s="30">
        <f t="shared" si="1009"/>
        <v>0</v>
      </c>
      <c r="BZ395" s="30">
        <f t="shared" si="1009"/>
        <v>0</v>
      </c>
      <c r="CA395" s="30">
        <f t="shared" si="1009"/>
        <v>0</v>
      </c>
      <c r="CB395" s="30">
        <f t="shared" si="1009"/>
        <v>0</v>
      </c>
      <c r="CC395" s="30">
        <f t="shared" si="1009"/>
        <v>0</v>
      </c>
      <c r="CD395" s="30">
        <f t="shared" si="1009"/>
        <v>0</v>
      </c>
      <c r="CE395" s="30">
        <f t="shared" si="1009"/>
        <v>0</v>
      </c>
      <c r="CF395" s="30">
        <f t="shared" si="1009"/>
        <v>0</v>
      </c>
      <c r="CG395" s="30">
        <f t="shared" si="1009"/>
        <v>0</v>
      </c>
      <c r="CH395" s="30">
        <f t="shared" si="1009"/>
        <v>0</v>
      </c>
      <c r="CI395" s="30">
        <f t="shared" si="1009"/>
        <v>0</v>
      </c>
      <c r="CJ395" s="30">
        <f t="shared" si="1009"/>
        <v>0</v>
      </c>
      <c r="CK395" s="30">
        <f t="shared" si="1009"/>
        <v>0</v>
      </c>
      <c r="CL395" s="30">
        <f t="shared" ref="CL395:CT395" si="1010">CL85+CL256</f>
        <v>0</v>
      </c>
      <c r="CM395" s="30">
        <f t="shared" si="1010"/>
        <v>0</v>
      </c>
      <c r="CN395" s="30">
        <f t="shared" si="1010"/>
        <v>0</v>
      </c>
      <c r="CO395" s="30">
        <f t="shared" si="1010"/>
        <v>0</v>
      </c>
      <c r="CP395" s="30">
        <f t="shared" si="1010"/>
        <v>0</v>
      </c>
      <c r="CQ395" s="30">
        <f t="shared" si="1010"/>
        <v>0</v>
      </c>
      <c r="CR395" s="30">
        <f t="shared" si="1010"/>
        <v>0</v>
      </c>
      <c r="CS395" s="30">
        <f t="shared" si="1010"/>
        <v>0</v>
      </c>
      <c r="CT395" s="30">
        <f t="shared" si="1010"/>
        <v>0</v>
      </c>
    </row>
    <row r="396" spans="1:98" s="27" customFormat="1" ht="12" x14ac:dyDescent="0.25">
      <c r="A396" s="26">
        <f>ROW()</f>
        <v>396</v>
      </c>
      <c r="C396" s="142"/>
      <c r="E396" s="24"/>
      <c r="F396" s="66" t="str">
        <f>$F$319</f>
        <v>АКТИВЫ</v>
      </c>
      <c r="G396" s="66" t="str">
        <f>$G$326</f>
        <v>Запасы СиМ</v>
      </c>
      <c r="H396" s="27" t="str">
        <f>G257</f>
        <v>Транспортные расходы</v>
      </c>
      <c r="P396" s="30"/>
      <c r="R396" s="24"/>
      <c r="S396" s="30"/>
      <c r="V396" s="85"/>
      <c r="W396" s="29"/>
      <c r="Z396" s="30">
        <f t="shared" ref="Z396:BE396" ca="1" si="1011">Z86+Z257</f>
        <v>0</v>
      </c>
      <c r="AA396" s="30">
        <f t="shared" ca="1" si="1011"/>
        <v>0</v>
      </c>
      <c r="AB396" s="30">
        <f t="shared" ca="1" si="1011"/>
        <v>0</v>
      </c>
      <c r="AC396" s="30">
        <f t="shared" ca="1" si="1011"/>
        <v>0</v>
      </c>
      <c r="AD396" s="30">
        <f t="shared" ca="1" si="1011"/>
        <v>0</v>
      </c>
      <c r="AE396" s="30">
        <f t="shared" ca="1" si="1011"/>
        <v>0</v>
      </c>
      <c r="AF396" s="30">
        <f t="shared" ca="1" si="1011"/>
        <v>0</v>
      </c>
      <c r="AG396" s="30">
        <f t="shared" ca="1" si="1011"/>
        <v>0</v>
      </c>
      <c r="AH396" s="30">
        <f t="shared" ca="1" si="1011"/>
        <v>419.48000000000008</v>
      </c>
      <c r="AI396" s="30">
        <f t="shared" ca="1" si="1011"/>
        <v>4054.9733333333338</v>
      </c>
      <c r="AJ396" s="30">
        <f t="shared" ca="1" si="1011"/>
        <v>15604.656000000001</v>
      </c>
      <c r="AK396" s="30">
        <f t="shared" ca="1" si="1011"/>
        <v>37120.484333333341</v>
      </c>
      <c r="AL396" s="30">
        <f t="shared" ca="1" si="1011"/>
        <v>69291.104666666681</v>
      </c>
      <c r="AM396" s="30">
        <f t="shared" ca="1" si="1011"/>
        <v>112089.25080000002</v>
      </c>
      <c r="AN396" s="30">
        <f t="shared" ca="1" si="1011"/>
        <v>170669.28323333338</v>
      </c>
      <c r="AO396" s="30">
        <f t="shared" ca="1" si="1011"/>
        <v>262312.20491666673</v>
      </c>
      <c r="AP396" s="30">
        <f t="shared" ca="1" si="1011"/>
        <v>410118.25510000007</v>
      </c>
      <c r="AQ396" s="30">
        <f t="shared" ca="1" si="1011"/>
        <v>639620.41233666672</v>
      </c>
      <c r="AR396" s="30">
        <f t="shared" ca="1" si="1011"/>
        <v>974107.92657333333</v>
      </c>
      <c r="AS396" s="30">
        <f t="shared" ca="1" si="1011"/>
        <v>1429941.2519</v>
      </c>
      <c r="AT396" s="30">
        <f t="shared" ca="1" si="1011"/>
        <v>2017447.6887850002</v>
      </c>
      <c r="AU396" s="30">
        <f t="shared" ca="1" si="1011"/>
        <v>2742500.3417516667</v>
      </c>
      <c r="AV396" s="30">
        <f t="shared" ca="1" si="1011"/>
        <v>3608247.5130700003</v>
      </c>
      <c r="AW396" s="30">
        <f t="shared" ca="1" si="1011"/>
        <v>4616212.0200100001</v>
      </c>
      <c r="AX396" s="30">
        <f t="shared" ca="1" si="1011"/>
        <v>5766990.4680016674</v>
      </c>
      <c r="AY396" s="30">
        <f t="shared" ca="1" si="1011"/>
        <v>7060819.8108100006</v>
      </c>
      <c r="AZ396" s="30">
        <f t="shared" ca="1" si="1011"/>
        <v>8497785.3427016679</v>
      </c>
      <c r="BA396" s="30">
        <f t="shared" ca="1" si="1011"/>
        <v>10077908.387243334</v>
      </c>
      <c r="BB396" s="30">
        <f t="shared" ca="1" si="1011"/>
        <v>11801193.925760001</v>
      </c>
      <c r="BC396" s="30">
        <f t="shared" ca="1" si="1011"/>
        <v>13667642.744776668</v>
      </c>
      <c r="BD396" s="30">
        <f t="shared" ca="1" si="1011"/>
        <v>15677254.844293335</v>
      </c>
      <c r="BE396" s="30">
        <f t="shared" ca="1" si="1011"/>
        <v>17828981.52431</v>
      </c>
      <c r="BF396" s="30">
        <f t="shared" ref="BF396:CK396" ca="1" si="1012">BF86+BF257</f>
        <v>20114782.751493335</v>
      </c>
      <c r="BG396" s="30">
        <f t="shared" ca="1" si="1012"/>
        <v>22514873.052510001</v>
      </c>
      <c r="BH396" s="30">
        <f t="shared" ca="1" si="1012"/>
        <v>25004337.063193336</v>
      </c>
      <c r="BI396" s="30">
        <f t="shared" ca="1" si="1012"/>
        <v>27556537.803543337</v>
      </c>
      <c r="BJ396" s="30">
        <f t="shared" ca="1" si="1012"/>
        <v>30147528.209060006</v>
      </c>
      <c r="BK396" s="30">
        <f t="shared" ca="1" si="1012"/>
        <v>32760575.397326674</v>
      </c>
      <c r="BL396" s="30">
        <f t="shared" ca="1" si="1012"/>
        <v>35385207.661885008</v>
      </c>
      <c r="BM396" s="30">
        <f t="shared" ca="1" si="1012"/>
        <v>38015491.108568341</v>
      </c>
      <c r="BN396" s="30">
        <f t="shared" ca="1" si="1012"/>
        <v>40648251.846826673</v>
      </c>
      <c r="BO396" s="30">
        <f t="shared" ca="1" si="1012"/>
        <v>43281960.52249334</v>
      </c>
      <c r="BP396" s="30">
        <f t="shared" ca="1" si="1012"/>
        <v>45916018.852218337</v>
      </c>
      <c r="BQ396" s="30">
        <f t="shared" ca="1" si="1012"/>
        <v>48550189.56762667</v>
      </c>
      <c r="BR396" s="30">
        <f t="shared" ca="1" si="1012"/>
        <v>51184387.374451667</v>
      </c>
      <c r="BS396" s="30">
        <f t="shared" ca="1" si="1012"/>
        <v>53818590.949126668</v>
      </c>
      <c r="BT396" s="30">
        <f t="shared" ca="1" si="1012"/>
        <v>56452795.310326666</v>
      </c>
      <c r="BU396" s="30">
        <f t="shared" ca="1" si="1012"/>
        <v>59086999.67152667</v>
      </c>
      <c r="BV396" s="30">
        <f t="shared" si="1012"/>
        <v>0</v>
      </c>
      <c r="BW396" s="30">
        <f t="shared" si="1012"/>
        <v>0</v>
      </c>
      <c r="BX396" s="30">
        <f t="shared" si="1012"/>
        <v>0</v>
      </c>
      <c r="BY396" s="30">
        <f t="shared" si="1012"/>
        <v>0</v>
      </c>
      <c r="BZ396" s="30">
        <f t="shared" si="1012"/>
        <v>0</v>
      </c>
      <c r="CA396" s="30">
        <f t="shared" si="1012"/>
        <v>0</v>
      </c>
      <c r="CB396" s="30">
        <f t="shared" si="1012"/>
        <v>0</v>
      </c>
      <c r="CC396" s="30">
        <f t="shared" si="1012"/>
        <v>0</v>
      </c>
      <c r="CD396" s="30">
        <f t="shared" si="1012"/>
        <v>0</v>
      </c>
      <c r="CE396" s="30">
        <f t="shared" si="1012"/>
        <v>0</v>
      </c>
      <c r="CF396" s="30">
        <f t="shared" si="1012"/>
        <v>0</v>
      </c>
      <c r="CG396" s="30">
        <f t="shared" si="1012"/>
        <v>0</v>
      </c>
      <c r="CH396" s="30">
        <f t="shared" si="1012"/>
        <v>0</v>
      </c>
      <c r="CI396" s="30">
        <f t="shared" si="1012"/>
        <v>0</v>
      </c>
      <c r="CJ396" s="30">
        <f t="shared" si="1012"/>
        <v>0</v>
      </c>
      <c r="CK396" s="30">
        <f t="shared" si="1012"/>
        <v>0</v>
      </c>
      <c r="CL396" s="30">
        <f t="shared" ref="CL396:CT396" si="1013">CL86+CL257</f>
        <v>0</v>
      </c>
      <c r="CM396" s="30">
        <f t="shared" si="1013"/>
        <v>0</v>
      </c>
      <c r="CN396" s="30">
        <f t="shared" si="1013"/>
        <v>0</v>
      </c>
      <c r="CO396" s="30">
        <f t="shared" si="1013"/>
        <v>0</v>
      </c>
      <c r="CP396" s="30">
        <f t="shared" si="1013"/>
        <v>0</v>
      </c>
      <c r="CQ396" s="30">
        <f t="shared" si="1013"/>
        <v>0</v>
      </c>
      <c r="CR396" s="30">
        <f t="shared" si="1013"/>
        <v>0</v>
      </c>
      <c r="CS396" s="30">
        <f t="shared" si="1013"/>
        <v>0</v>
      </c>
      <c r="CT396" s="30">
        <f t="shared" si="1013"/>
        <v>0</v>
      </c>
    </row>
    <row r="397" spans="1:98" s="27" customFormat="1" ht="12" x14ac:dyDescent="0.25">
      <c r="A397" s="26">
        <f>ROW()</f>
        <v>397</v>
      </c>
      <c r="C397" s="142"/>
      <c r="E397" s="24"/>
      <c r="F397" s="66" t="str">
        <f>$F$319</f>
        <v>АКТИВЫ</v>
      </c>
      <c r="G397" s="66" t="str">
        <f>$G$326</f>
        <v>Запасы СиМ</v>
      </c>
      <c r="H397" s="27" t="str">
        <f>G258</f>
        <v>Прочие переменные расходы</v>
      </c>
      <c r="P397" s="30"/>
      <c r="R397" s="24"/>
      <c r="S397" s="30"/>
      <c r="V397" s="85"/>
      <c r="W397" s="29"/>
      <c r="Z397" s="30">
        <f t="shared" ref="Z397:BE397" ca="1" si="1014">Z87+Z258</f>
        <v>0</v>
      </c>
      <c r="AA397" s="30">
        <f t="shared" ca="1" si="1014"/>
        <v>0</v>
      </c>
      <c r="AB397" s="30">
        <f t="shared" ca="1" si="1014"/>
        <v>0</v>
      </c>
      <c r="AC397" s="30">
        <f t="shared" ca="1" si="1014"/>
        <v>0</v>
      </c>
      <c r="AD397" s="30">
        <f t="shared" ca="1" si="1014"/>
        <v>0</v>
      </c>
      <c r="AE397" s="30">
        <f t="shared" ca="1" si="1014"/>
        <v>0</v>
      </c>
      <c r="AF397" s="30">
        <f t="shared" ca="1" si="1014"/>
        <v>0</v>
      </c>
      <c r="AG397" s="30">
        <f t="shared" ca="1" si="1014"/>
        <v>0</v>
      </c>
      <c r="AH397" s="30">
        <f t="shared" ca="1" si="1014"/>
        <v>114.40363636363638</v>
      </c>
      <c r="AI397" s="30">
        <f t="shared" ca="1" si="1014"/>
        <v>1105.9018181818183</v>
      </c>
      <c r="AJ397" s="30">
        <f t="shared" ca="1" si="1014"/>
        <v>4255.8152727272727</v>
      </c>
      <c r="AK397" s="30">
        <f t="shared" ca="1" si="1014"/>
        <v>10123.768454545456</v>
      </c>
      <c r="AL397" s="30">
        <f t="shared" ca="1" si="1014"/>
        <v>18897.574000000001</v>
      </c>
      <c r="AM397" s="30">
        <f t="shared" ca="1" si="1014"/>
        <v>30569.795672727276</v>
      </c>
      <c r="AN397" s="30">
        <f t="shared" ca="1" si="1014"/>
        <v>46546.168154545456</v>
      </c>
      <c r="AO397" s="30">
        <f t="shared" ca="1" si="1014"/>
        <v>71539.692250000007</v>
      </c>
      <c r="AP397" s="30">
        <f t="shared" ca="1" si="1014"/>
        <v>111850.43320909092</v>
      </c>
      <c r="AQ397" s="30">
        <f t="shared" ca="1" si="1014"/>
        <v>174441.93063727272</v>
      </c>
      <c r="AR397" s="30">
        <f t="shared" ca="1" si="1014"/>
        <v>265665.7981563636</v>
      </c>
      <c r="AS397" s="30">
        <f t="shared" ca="1" si="1014"/>
        <v>389983.97779090906</v>
      </c>
      <c r="AT397" s="30">
        <f t="shared" ca="1" si="1014"/>
        <v>550213.00603227271</v>
      </c>
      <c r="AU397" s="30">
        <f t="shared" ca="1" si="1014"/>
        <v>747954.63865954545</v>
      </c>
      <c r="AV397" s="30">
        <f t="shared" ca="1" si="1014"/>
        <v>984067.50356454542</v>
      </c>
      <c r="AW397" s="30">
        <f t="shared" ca="1" si="1014"/>
        <v>1258966.9145481817</v>
      </c>
      <c r="AX397" s="30">
        <f t="shared" ca="1" si="1014"/>
        <v>1572815.5821822726</v>
      </c>
      <c r="AY397" s="30">
        <f t="shared" ca="1" si="1014"/>
        <v>1925678.1302209089</v>
      </c>
      <c r="AZ397" s="30">
        <f t="shared" ca="1" si="1014"/>
        <v>2317577.820736818</v>
      </c>
      <c r="BA397" s="30">
        <f t="shared" ca="1" si="1014"/>
        <v>2748520.4692481817</v>
      </c>
      <c r="BB397" s="30">
        <f t="shared" ca="1" si="1014"/>
        <v>3218507.4342981819</v>
      </c>
      <c r="BC397" s="30">
        <f t="shared" ca="1" si="1014"/>
        <v>3727538.9303936367</v>
      </c>
      <c r="BD397" s="30">
        <f t="shared" ca="1" si="1014"/>
        <v>4275614.957534546</v>
      </c>
      <c r="BE397" s="30">
        <f t="shared" ca="1" si="1014"/>
        <v>4862449.5066300007</v>
      </c>
      <c r="BF397" s="30">
        <f t="shared" ref="BF397:CK397" ca="1" si="1015">BF87+BF258</f>
        <v>5485849.8413163638</v>
      </c>
      <c r="BG397" s="30">
        <f t="shared" ca="1" si="1015"/>
        <v>6140419.9234118182</v>
      </c>
      <c r="BH397" s="30">
        <f t="shared" ca="1" si="1015"/>
        <v>6819364.6535981819</v>
      </c>
      <c r="BI397" s="30">
        <f t="shared" ca="1" si="1015"/>
        <v>7515419.400966364</v>
      </c>
      <c r="BJ397" s="30">
        <f t="shared" ca="1" si="1015"/>
        <v>8222053.1479254551</v>
      </c>
      <c r="BK397" s="30">
        <f t="shared" ca="1" si="1015"/>
        <v>8934702.3810890913</v>
      </c>
      <c r="BL397" s="30">
        <f t="shared" ca="1" si="1015"/>
        <v>9650511.1805140916</v>
      </c>
      <c r="BM397" s="30">
        <f t="shared" ca="1" si="1015"/>
        <v>10367861.211427728</v>
      </c>
      <c r="BN397" s="30">
        <f t="shared" ca="1" si="1015"/>
        <v>11085886.867316363</v>
      </c>
      <c r="BO397" s="30">
        <f t="shared" ca="1" si="1015"/>
        <v>11804171.05158909</v>
      </c>
      <c r="BP397" s="30">
        <f t="shared" ca="1" si="1015"/>
        <v>12522550.596059546</v>
      </c>
      <c r="BQ397" s="30">
        <f t="shared" ca="1" si="1015"/>
        <v>13240960.79117091</v>
      </c>
      <c r="BR397" s="30">
        <f t="shared" ca="1" si="1015"/>
        <v>13959378.374850456</v>
      </c>
      <c r="BS397" s="30">
        <f t="shared" ca="1" si="1015"/>
        <v>14677797.531580001</v>
      </c>
      <c r="BT397" s="30">
        <f t="shared" ca="1" si="1015"/>
        <v>15396216.902816365</v>
      </c>
      <c r="BU397" s="30">
        <f t="shared" ca="1" si="1015"/>
        <v>16114636.274052728</v>
      </c>
      <c r="BV397" s="30">
        <f t="shared" si="1015"/>
        <v>0</v>
      </c>
      <c r="BW397" s="30">
        <f t="shared" si="1015"/>
        <v>0</v>
      </c>
      <c r="BX397" s="30">
        <f t="shared" si="1015"/>
        <v>0</v>
      </c>
      <c r="BY397" s="30">
        <f t="shared" si="1015"/>
        <v>0</v>
      </c>
      <c r="BZ397" s="30">
        <f t="shared" si="1015"/>
        <v>0</v>
      </c>
      <c r="CA397" s="30">
        <f t="shared" si="1015"/>
        <v>0</v>
      </c>
      <c r="CB397" s="30">
        <f t="shared" si="1015"/>
        <v>0</v>
      </c>
      <c r="CC397" s="30">
        <f t="shared" si="1015"/>
        <v>0</v>
      </c>
      <c r="CD397" s="30">
        <f t="shared" si="1015"/>
        <v>0</v>
      </c>
      <c r="CE397" s="30">
        <f t="shared" si="1015"/>
        <v>0</v>
      </c>
      <c r="CF397" s="30">
        <f t="shared" si="1015"/>
        <v>0</v>
      </c>
      <c r="CG397" s="30">
        <f t="shared" si="1015"/>
        <v>0</v>
      </c>
      <c r="CH397" s="30">
        <f t="shared" si="1015"/>
        <v>0</v>
      </c>
      <c r="CI397" s="30">
        <f t="shared" si="1015"/>
        <v>0</v>
      </c>
      <c r="CJ397" s="30">
        <f t="shared" si="1015"/>
        <v>0</v>
      </c>
      <c r="CK397" s="30">
        <f t="shared" si="1015"/>
        <v>0</v>
      </c>
      <c r="CL397" s="30">
        <f t="shared" ref="CL397:CT397" si="1016">CL87+CL258</f>
        <v>0</v>
      </c>
      <c r="CM397" s="30">
        <f t="shared" si="1016"/>
        <v>0</v>
      </c>
      <c r="CN397" s="30">
        <f t="shared" si="1016"/>
        <v>0</v>
      </c>
      <c r="CO397" s="30">
        <f t="shared" si="1016"/>
        <v>0</v>
      </c>
      <c r="CP397" s="30">
        <f t="shared" si="1016"/>
        <v>0</v>
      </c>
      <c r="CQ397" s="30">
        <f t="shared" si="1016"/>
        <v>0</v>
      </c>
      <c r="CR397" s="30">
        <f t="shared" si="1016"/>
        <v>0</v>
      </c>
      <c r="CS397" s="30">
        <f t="shared" si="1016"/>
        <v>0</v>
      </c>
      <c r="CT397" s="30">
        <f t="shared" si="1016"/>
        <v>0</v>
      </c>
    </row>
    <row r="398" spans="1:98" s="2" customFormat="1" ht="12" x14ac:dyDescent="0.25">
      <c r="A398" s="11">
        <f>ROW()</f>
        <v>398</v>
      </c>
      <c r="C398" s="142"/>
      <c r="E398" s="23" t="str">
        <f>Lists!$N$9</f>
        <v>пустая строка</v>
      </c>
      <c r="P398" s="3"/>
      <c r="R398" s="23"/>
      <c r="S398" s="3"/>
      <c r="V398" s="74"/>
      <c r="W398" s="5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</row>
    <row r="399" spans="1:98" x14ac:dyDescent="0.3">
      <c r="A399" s="11">
        <f>ROW()</f>
        <v>399</v>
      </c>
      <c r="F399" s="66" t="str">
        <f t="shared" ref="F399:F404" si="1017">$F$319</f>
        <v>АКТИВЫ</v>
      </c>
      <c r="G399" s="6" t="s">
        <v>136</v>
      </c>
      <c r="Z399" s="7">
        <f t="shared" ref="Z399:BE399" si="1018">SUM(Z400:Z405)</f>
        <v>3262121.2121212119</v>
      </c>
      <c r="AA399" s="7">
        <f t="shared" si="1018"/>
        <v>6524242.4242424238</v>
      </c>
      <c r="AB399" s="7">
        <f t="shared" si="1018"/>
        <v>9786363.6363636367</v>
      </c>
      <c r="AC399" s="7">
        <f t="shared" si="1018"/>
        <v>13048484.848484848</v>
      </c>
      <c r="AD399" s="7">
        <f t="shared" si="1018"/>
        <v>16310606.060606061</v>
      </c>
      <c r="AE399" s="7">
        <f t="shared" si="1018"/>
        <v>19572727.272727273</v>
      </c>
      <c r="AF399" s="7">
        <f t="shared" si="1018"/>
        <v>22834848.484848484</v>
      </c>
      <c r="AG399" s="7">
        <f t="shared" si="1018"/>
        <v>26096969.696969695</v>
      </c>
      <c r="AH399" s="7">
        <f t="shared" si="1018"/>
        <v>29359090.90909091</v>
      </c>
      <c r="AI399" s="7">
        <f t="shared" si="1018"/>
        <v>32621212.121212117</v>
      </c>
      <c r="AJ399" s="7">
        <f t="shared" si="1018"/>
        <v>35883333.333333328</v>
      </c>
      <c r="AK399" s="7">
        <f t="shared" si="1018"/>
        <v>39145454.545454547</v>
      </c>
      <c r="AL399" s="7">
        <f t="shared" si="1018"/>
        <v>42407575.757575758</v>
      </c>
      <c r="AM399" s="7">
        <f t="shared" si="1018"/>
        <v>45669696.969696969</v>
      </c>
      <c r="AN399" s="7">
        <f t="shared" si="1018"/>
        <v>48931818.18181818</v>
      </c>
      <c r="AO399" s="7">
        <f t="shared" si="1018"/>
        <v>52193939.393939398</v>
      </c>
      <c r="AP399" s="7">
        <f t="shared" si="1018"/>
        <v>55456060.606060609</v>
      </c>
      <c r="AQ399" s="7">
        <f t="shared" si="1018"/>
        <v>58718181.81818182</v>
      </c>
      <c r="AR399" s="7">
        <f t="shared" si="1018"/>
        <v>61980303.030303039</v>
      </c>
      <c r="AS399" s="7">
        <f t="shared" si="1018"/>
        <v>65242424.242424242</v>
      </c>
      <c r="AT399" s="7">
        <f t="shared" si="1018"/>
        <v>68504545.454545453</v>
      </c>
      <c r="AU399" s="7">
        <f t="shared" si="1018"/>
        <v>71766666.666666672</v>
      </c>
      <c r="AV399" s="7">
        <f t="shared" si="1018"/>
        <v>75028787.878787875</v>
      </c>
      <c r="AW399" s="7">
        <f t="shared" si="1018"/>
        <v>78290909.090909094</v>
      </c>
      <c r="AX399" s="7">
        <f t="shared" si="1018"/>
        <v>81553030.303030312</v>
      </c>
      <c r="AY399" s="7">
        <f t="shared" si="1018"/>
        <v>84815151.515151516</v>
      </c>
      <c r="AZ399" s="7">
        <f t="shared" si="1018"/>
        <v>88077272.727272734</v>
      </c>
      <c r="BA399" s="7">
        <f t="shared" si="1018"/>
        <v>91339393.939393923</v>
      </c>
      <c r="BB399" s="7">
        <f t="shared" si="1018"/>
        <v>94601515.151515141</v>
      </c>
      <c r="BC399" s="7">
        <f t="shared" si="1018"/>
        <v>97863636.36363636</v>
      </c>
      <c r="BD399" s="7">
        <f t="shared" si="1018"/>
        <v>101125757.57575756</v>
      </c>
      <c r="BE399" s="7">
        <f t="shared" si="1018"/>
        <v>104387878.78787878</v>
      </c>
      <c r="BF399" s="7">
        <f t="shared" ref="BF399:CK399" si="1019">SUM(BF400:BF405)</f>
        <v>107650000</v>
      </c>
      <c r="BG399" s="7">
        <f t="shared" si="1019"/>
        <v>110912121.2121212</v>
      </c>
      <c r="BH399" s="7">
        <f t="shared" si="1019"/>
        <v>114174242.42424242</v>
      </c>
      <c r="BI399" s="7">
        <f t="shared" si="1019"/>
        <v>117436363.63636364</v>
      </c>
      <c r="BJ399" s="7">
        <f t="shared" si="1019"/>
        <v>120698484.84848484</v>
      </c>
      <c r="BK399" s="7">
        <f t="shared" si="1019"/>
        <v>123960606.06060605</v>
      </c>
      <c r="BL399" s="7">
        <f t="shared" si="1019"/>
        <v>127222727.27272725</v>
      </c>
      <c r="BM399" s="7">
        <f t="shared" si="1019"/>
        <v>130484848.48484847</v>
      </c>
      <c r="BN399" s="7">
        <f t="shared" si="1019"/>
        <v>133746969.69696969</v>
      </c>
      <c r="BO399" s="7">
        <f t="shared" si="1019"/>
        <v>137009090.90909091</v>
      </c>
      <c r="BP399" s="7">
        <f t="shared" si="1019"/>
        <v>140271212.12121212</v>
      </c>
      <c r="BQ399" s="7">
        <f t="shared" si="1019"/>
        <v>143533333.33333331</v>
      </c>
      <c r="BR399" s="7">
        <f t="shared" si="1019"/>
        <v>146795454.54545453</v>
      </c>
      <c r="BS399" s="7">
        <f t="shared" si="1019"/>
        <v>150057575.75757575</v>
      </c>
      <c r="BT399" s="7">
        <f t="shared" si="1019"/>
        <v>153319696.96969697</v>
      </c>
      <c r="BU399" s="7">
        <f t="shared" si="1019"/>
        <v>156581818.18181819</v>
      </c>
      <c r="BV399" s="7">
        <f t="shared" si="1019"/>
        <v>0</v>
      </c>
      <c r="BW399" s="7">
        <f t="shared" si="1019"/>
        <v>0</v>
      </c>
      <c r="BX399" s="7">
        <f t="shared" si="1019"/>
        <v>0</v>
      </c>
      <c r="BY399" s="7">
        <f t="shared" si="1019"/>
        <v>0</v>
      </c>
      <c r="BZ399" s="7">
        <f t="shared" si="1019"/>
        <v>0</v>
      </c>
      <c r="CA399" s="7">
        <f t="shared" si="1019"/>
        <v>0</v>
      </c>
      <c r="CB399" s="7">
        <f t="shared" si="1019"/>
        <v>0</v>
      </c>
      <c r="CC399" s="7">
        <f t="shared" si="1019"/>
        <v>0</v>
      </c>
      <c r="CD399" s="7">
        <f t="shared" si="1019"/>
        <v>0</v>
      </c>
      <c r="CE399" s="7">
        <f t="shared" si="1019"/>
        <v>0</v>
      </c>
      <c r="CF399" s="7">
        <f t="shared" si="1019"/>
        <v>0</v>
      </c>
      <c r="CG399" s="7">
        <f t="shared" si="1019"/>
        <v>0</v>
      </c>
      <c r="CH399" s="7">
        <f t="shared" si="1019"/>
        <v>0</v>
      </c>
      <c r="CI399" s="7">
        <f t="shared" si="1019"/>
        <v>0</v>
      </c>
      <c r="CJ399" s="7">
        <f t="shared" si="1019"/>
        <v>0</v>
      </c>
      <c r="CK399" s="7">
        <f t="shared" si="1019"/>
        <v>0</v>
      </c>
      <c r="CL399" s="7">
        <f t="shared" ref="CL399:CT399" si="1020">SUM(CL400:CL405)</f>
        <v>0</v>
      </c>
      <c r="CM399" s="7">
        <f t="shared" si="1020"/>
        <v>0</v>
      </c>
      <c r="CN399" s="7">
        <f t="shared" si="1020"/>
        <v>0</v>
      </c>
      <c r="CO399" s="7">
        <f t="shared" si="1020"/>
        <v>0</v>
      </c>
      <c r="CP399" s="7">
        <f t="shared" si="1020"/>
        <v>0</v>
      </c>
      <c r="CQ399" s="7">
        <f t="shared" si="1020"/>
        <v>0</v>
      </c>
      <c r="CR399" s="7">
        <f t="shared" si="1020"/>
        <v>0</v>
      </c>
      <c r="CS399" s="7">
        <f t="shared" si="1020"/>
        <v>0</v>
      </c>
      <c r="CT399" s="7">
        <f t="shared" si="1020"/>
        <v>0</v>
      </c>
    </row>
    <row r="400" spans="1:98" s="27" customFormat="1" ht="12" x14ac:dyDescent="0.25">
      <c r="A400" s="26">
        <f>ROW()</f>
        <v>400</v>
      </c>
      <c r="C400" s="142"/>
      <c r="E400" s="24"/>
      <c r="F400" s="66" t="str">
        <f t="shared" si="1017"/>
        <v>АКТИВЫ</v>
      </c>
      <c r="G400" s="66" t="str">
        <f>$G$326</f>
        <v>Запасы СиМ</v>
      </c>
      <c r="H400" s="27" t="str">
        <f>G263</f>
        <v>ФОТ управленческого персонала</v>
      </c>
      <c r="P400" s="30"/>
      <c r="R400" s="24"/>
      <c r="S400" s="30"/>
      <c r="V400" s="85"/>
      <c r="W400" s="29"/>
      <c r="Z400" s="30">
        <f t="shared" ref="Z400:BE400" si="1021">Z90+Z263</f>
        <v>2000000</v>
      </c>
      <c r="AA400" s="30">
        <f t="shared" si="1021"/>
        <v>4000000</v>
      </c>
      <c r="AB400" s="30">
        <f t="shared" si="1021"/>
        <v>6000000</v>
      </c>
      <c r="AC400" s="30">
        <f t="shared" si="1021"/>
        <v>8000000</v>
      </c>
      <c r="AD400" s="30">
        <f t="shared" si="1021"/>
        <v>10000000</v>
      </c>
      <c r="AE400" s="30">
        <f t="shared" si="1021"/>
        <v>12000000</v>
      </c>
      <c r="AF400" s="30">
        <f t="shared" si="1021"/>
        <v>14000000</v>
      </c>
      <c r="AG400" s="30">
        <f t="shared" si="1021"/>
        <v>16000000</v>
      </c>
      <c r="AH400" s="30">
        <f t="shared" si="1021"/>
        <v>18000000</v>
      </c>
      <c r="AI400" s="30">
        <f t="shared" si="1021"/>
        <v>20000000</v>
      </c>
      <c r="AJ400" s="30">
        <f t="shared" si="1021"/>
        <v>22000000</v>
      </c>
      <c r="AK400" s="30">
        <f t="shared" si="1021"/>
        <v>24000000</v>
      </c>
      <c r="AL400" s="30">
        <f t="shared" si="1021"/>
        <v>26000000</v>
      </c>
      <c r="AM400" s="30">
        <f t="shared" si="1021"/>
        <v>28000000</v>
      </c>
      <c r="AN400" s="30">
        <f t="shared" si="1021"/>
        <v>30000000</v>
      </c>
      <c r="AO400" s="30">
        <f t="shared" si="1021"/>
        <v>32000000</v>
      </c>
      <c r="AP400" s="30">
        <f t="shared" si="1021"/>
        <v>34000000</v>
      </c>
      <c r="AQ400" s="30">
        <f t="shared" si="1021"/>
        <v>36000000</v>
      </c>
      <c r="AR400" s="30">
        <f t="shared" si="1021"/>
        <v>38000000</v>
      </c>
      <c r="AS400" s="30">
        <f t="shared" si="1021"/>
        <v>40000000</v>
      </c>
      <c r="AT400" s="30">
        <f t="shared" si="1021"/>
        <v>42000000</v>
      </c>
      <c r="AU400" s="30">
        <f t="shared" si="1021"/>
        <v>44000000</v>
      </c>
      <c r="AV400" s="30">
        <f t="shared" si="1021"/>
        <v>46000000</v>
      </c>
      <c r="AW400" s="30">
        <f t="shared" si="1021"/>
        <v>48000000</v>
      </c>
      <c r="AX400" s="30">
        <f t="shared" si="1021"/>
        <v>50000000</v>
      </c>
      <c r="AY400" s="30">
        <f t="shared" si="1021"/>
        <v>52000000</v>
      </c>
      <c r="AZ400" s="30">
        <f t="shared" si="1021"/>
        <v>54000000</v>
      </c>
      <c r="BA400" s="30">
        <f t="shared" si="1021"/>
        <v>56000000</v>
      </c>
      <c r="BB400" s="30">
        <f t="shared" si="1021"/>
        <v>58000000</v>
      </c>
      <c r="BC400" s="30">
        <f t="shared" si="1021"/>
        <v>60000000</v>
      </c>
      <c r="BD400" s="30">
        <f t="shared" si="1021"/>
        <v>62000000</v>
      </c>
      <c r="BE400" s="30">
        <f t="shared" si="1021"/>
        <v>64000000</v>
      </c>
      <c r="BF400" s="30">
        <f t="shared" ref="BF400:CK400" si="1022">BF90+BF263</f>
        <v>66000000</v>
      </c>
      <c r="BG400" s="30">
        <f t="shared" si="1022"/>
        <v>68000000</v>
      </c>
      <c r="BH400" s="30">
        <f t="shared" si="1022"/>
        <v>70000000</v>
      </c>
      <c r="BI400" s="30">
        <f t="shared" si="1022"/>
        <v>72000000</v>
      </c>
      <c r="BJ400" s="30">
        <f t="shared" si="1022"/>
        <v>74000000</v>
      </c>
      <c r="BK400" s="30">
        <f t="shared" si="1022"/>
        <v>76000000</v>
      </c>
      <c r="BL400" s="30">
        <f t="shared" si="1022"/>
        <v>78000000</v>
      </c>
      <c r="BM400" s="30">
        <f t="shared" si="1022"/>
        <v>80000000</v>
      </c>
      <c r="BN400" s="30">
        <f t="shared" si="1022"/>
        <v>82000000</v>
      </c>
      <c r="BO400" s="30">
        <f t="shared" si="1022"/>
        <v>84000000</v>
      </c>
      <c r="BP400" s="30">
        <f t="shared" si="1022"/>
        <v>86000000</v>
      </c>
      <c r="BQ400" s="30">
        <f t="shared" si="1022"/>
        <v>88000000</v>
      </c>
      <c r="BR400" s="30">
        <f t="shared" si="1022"/>
        <v>90000000</v>
      </c>
      <c r="BS400" s="30">
        <f t="shared" si="1022"/>
        <v>92000000</v>
      </c>
      <c r="BT400" s="30">
        <f t="shared" si="1022"/>
        <v>94000000</v>
      </c>
      <c r="BU400" s="30">
        <f t="shared" si="1022"/>
        <v>96000000</v>
      </c>
      <c r="BV400" s="30">
        <f t="shared" si="1022"/>
        <v>0</v>
      </c>
      <c r="BW400" s="30">
        <f t="shared" si="1022"/>
        <v>0</v>
      </c>
      <c r="BX400" s="30">
        <f t="shared" si="1022"/>
        <v>0</v>
      </c>
      <c r="BY400" s="30">
        <f t="shared" si="1022"/>
        <v>0</v>
      </c>
      <c r="BZ400" s="30">
        <f t="shared" si="1022"/>
        <v>0</v>
      </c>
      <c r="CA400" s="30">
        <f t="shared" si="1022"/>
        <v>0</v>
      </c>
      <c r="CB400" s="30">
        <f t="shared" si="1022"/>
        <v>0</v>
      </c>
      <c r="CC400" s="30">
        <f t="shared" si="1022"/>
        <v>0</v>
      </c>
      <c r="CD400" s="30">
        <f t="shared" si="1022"/>
        <v>0</v>
      </c>
      <c r="CE400" s="30">
        <f t="shared" si="1022"/>
        <v>0</v>
      </c>
      <c r="CF400" s="30">
        <f t="shared" si="1022"/>
        <v>0</v>
      </c>
      <c r="CG400" s="30">
        <f t="shared" si="1022"/>
        <v>0</v>
      </c>
      <c r="CH400" s="30">
        <f t="shared" si="1022"/>
        <v>0</v>
      </c>
      <c r="CI400" s="30">
        <f t="shared" si="1022"/>
        <v>0</v>
      </c>
      <c r="CJ400" s="30">
        <f t="shared" si="1022"/>
        <v>0</v>
      </c>
      <c r="CK400" s="30">
        <f t="shared" si="1022"/>
        <v>0</v>
      </c>
      <c r="CL400" s="30">
        <f t="shared" ref="CL400:CT400" si="1023">CL90+CL263</f>
        <v>0</v>
      </c>
      <c r="CM400" s="30">
        <f t="shared" si="1023"/>
        <v>0</v>
      </c>
      <c r="CN400" s="30">
        <f t="shared" si="1023"/>
        <v>0</v>
      </c>
      <c r="CO400" s="30">
        <f t="shared" si="1023"/>
        <v>0</v>
      </c>
      <c r="CP400" s="30">
        <f t="shared" si="1023"/>
        <v>0</v>
      </c>
      <c r="CQ400" s="30">
        <f t="shared" si="1023"/>
        <v>0</v>
      </c>
      <c r="CR400" s="30">
        <f t="shared" si="1023"/>
        <v>0</v>
      </c>
      <c r="CS400" s="30">
        <f t="shared" si="1023"/>
        <v>0</v>
      </c>
      <c r="CT400" s="30">
        <f t="shared" si="1023"/>
        <v>0</v>
      </c>
    </row>
    <row r="401" spans="1:99" s="27" customFormat="1" ht="12" x14ac:dyDescent="0.25">
      <c r="A401" s="26">
        <f>ROW()</f>
        <v>401</v>
      </c>
      <c r="C401" s="142"/>
      <c r="E401" s="24"/>
      <c r="F401" s="66" t="str">
        <f t="shared" si="1017"/>
        <v>АКТИВЫ</v>
      </c>
      <c r="G401" s="66" t="str">
        <f>$G$326</f>
        <v>Запасы СиМ</v>
      </c>
      <c r="H401" s="27" t="str">
        <f>G264</f>
        <v>Соцсборы</v>
      </c>
      <c r="P401" s="30"/>
      <c r="R401" s="24"/>
      <c r="S401" s="30"/>
      <c r="V401" s="85"/>
      <c r="W401" s="29"/>
      <c r="Z401" s="30">
        <f t="shared" ref="Z401:BE401" si="1024">Z91+Z264</f>
        <v>600000</v>
      </c>
      <c r="AA401" s="30">
        <f t="shared" si="1024"/>
        <v>1200000</v>
      </c>
      <c r="AB401" s="30">
        <f t="shared" si="1024"/>
        <v>1800000</v>
      </c>
      <c r="AC401" s="30">
        <f t="shared" si="1024"/>
        <v>2400000</v>
      </c>
      <c r="AD401" s="30">
        <f t="shared" si="1024"/>
        <v>3000000</v>
      </c>
      <c r="AE401" s="30">
        <f t="shared" si="1024"/>
        <v>3600000</v>
      </c>
      <c r="AF401" s="30">
        <f t="shared" si="1024"/>
        <v>4200000</v>
      </c>
      <c r="AG401" s="30">
        <f t="shared" si="1024"/>
        <v>4800000</v>
      </c>
      <c r="AH401" s="30">
        <f t="shared" si="1024"/>
        <v>5400000</v>
      </c>
      <c r="AI401" s="30">
        <f t="shared" si="1024"/>
        <v>6000000</v>
      </c>
      <c r="AJ401" s="30">
        <f t="shared" si="1024"/>
        <v>6600000</v>
      </c>
      <c r="AK401" s="30">
        <f t="shared" si="1024"/>
        <v>7200000</v>
      </c>
      <c r="AL401" s="30">
        <f t="shared" si="1024"/>
        <v>7800000</v>
      </c>
      <c r="AM401" s="30">
        <f t="shared" si="1024"/>
        <v>8400000</v>
      </c>
      <c r="AN401" s="30">
        <f t="shared" si="1024"/>
        <v>9000000</v>
      </c>
      <c r="AO401" s="30">
        <f t="shared" si="1024"/>
        <v>9600000</v>
      </c>
      <c r="AP401" s="30">
        <f t="shared" si="1024"/>
        <v>10200000</v>
      </c>
      <c r="AQ401" s="30">
        <f t="shared" si="1024"/>
        <v>10800000</v>
      </c>
      <c r="AR401" s="30">
        <f t="shared" si="1024"/>
        <v>11400000</v>
      </c>
      <c r="AS401" s="30">
        <f t="shared" si="1024"/>
        <v>12000000</v>
      </c>
      <c r="AT401" s="30">
        <f t="shared" si="1024"/>
        <v>12600000</v>
      </c>
      <c r="AU401" s="30">
        <f t="shared" si="1024"/>
        <v>13200000</v>
      </c>
      <c r="AV401" s="30">
        <f t="shared" si="1024"/>
        <v>13800000</v>
      </c>
      <c r="AW401" s="30">
        <f t="shared" si="1024"/>
        <v>14400000</v>
      </c>
      <c r="AX401" s="30">
        <f t="shared" si="1024"/>
        <v>15000000</v>
      </c>
      <c r="AY401" s="30">
        <f t="shared" si="1024"/>
        <v>15600000</v>
      </c>
      <c r="AZ401" s="30">
        <f t="shared" si="1024"/>
        <v>16200000</v>
      </c>
      <c r="BA401" s="30">
        <f t="shared" si="1024"/>
        <v>16800000</v>
      </c>
      <c r="BB401" s="30">
        <f t="shared" si="1024"/>
        <v>17400000</v>
      </c>
      <c r="BC401" s="30">
        <f t="shared" si="1024"/>
        <v>18000000</v>
      </c>
      <c r="BD401" s="30">
        <f t="shared" si="1024"/>
        <v>18600000</v>
      </c>
      <c r="BE401" s="30">
        <f t="shared" si="1024"/>
        <v>19200000</v>
      </c>
      <c r="BF401" s="30">
        <f t="shared" ref="BF401:CK401" si="1025">BF91+BF264</f>
        <v>19800000</v>
      </c>
      <c r="BG401" s="30">
        <f t="shared" si="1025"/>
        <v>20400000</v>
      </c>
      <c r="BH401" s="30">
        <f t="shared" si="1025"/>
        <v>21000000</v>
      </c>
      <c r="BI401" s="30">
        <f t="shared" si="1025"/>
        <v>21600000</v>
      </c>
      <c r="BJ401" s="30">
        <f t="shared" si="1025"/>
        <v>22200000</v>
      </c>
      <c r="BK401" s="30">
        <f t="shared" si="1025"/>
        <v>22800000</v>
      </c>
      <c r="BL401" s="30">
        <f t="shared" si="1025"/>
        <v>23400000</v>
      </c>
      <c r="BM401" s="30">
        <f t="shared" si="1025"/>
        <v>24000000</v>
      </c>
      <c r="BN401" s="30">
        <f t="shared" si="1025"/>
        <v>24600000</v>
      </c>
      <c r="BO401" s="30">
        <f t="shared" si="1025"/>
        <v>25200000</v>
      </c>
      <c r="BP401" s="30">
        <f t="shared" si="1025"/>
        <v>25800000</v>
      </c>
      <c r="BQ401" s="30">
        <f t="shared" si="1025"/>
        <v>26400000</v>
      </c>
      <c r="BR401" s="30">
        <f t="shared" si="1025"/>
        <v>27000000</v>
      </c>
      <c r="BS401" s="30">
        <f t="shared" si="1025"/>
        <v>27600000</v>
      </c>
      <c r="BT401" s="30">
        <f t="shared" si="1025"/>
        <v>28200000</v>
      </c>
      <c r="BU401" s="30">
        <f t="shared" si="1025"/>
        <v>28800000</v>
      </c>
      <c r="BV401" s="30">
        <f t="shared" si="1025"/>
        <v>0</v>
      </c>
      <c r="BW401" s="30">
        <f t="shared" si="1025"/>
        <v>0</v>
      </c>
      <c r="BX401" s="30">
        <f t="shared" si="1025"/>
        <v>0</v>
      </c>
      <c r="BY401" s="30">
        <f t="shared" si="1025"/>
        <v>0</v>
      </c>
      <c r="BZ401" s="30">
        <f t="shared" si="1025"/>
        <v>0</v>
      </c>
      <c r="CA401" s="30">
        <f t="shared" si="1025"/>
        <v>0</v>
      </c>
      <c r="CB401" s="30">
        <f t="shared" si="1025"/>
        <v>0</v>
      </c>
      <c r="CC401" s="30">
        <f t="shared" si="1025"/>
        <v>0</v>
      </c>
      <c r="CD401" s="30">
        <f t="shared" si="1025"/>
        <v>0</v>
      </c>
      <c r="CE401" s="30">
        <f t="shared" si="1025"/>
        <v>0</v>
      </c>
      <c r="CF401" s="30">
        <f t="shared" si="1025"/>
        <v>0</v>
      </c>
      <c r="CG401" s="30">
        <f t="shared" si="1025"/>
        <v>0</v>
      </c>
      <c r="CH401" s="30">
        <f t="shared" si="1025"/>
        <v>0</v>
      </c>
      <c r="CI401" s="30">
        <f t="shared" si="1025"/>
        <v>0</v>
      </c>
      <c r="CJ401" s="30">
        <f t="shared" si="1025"/>
        <v>0</v>
      </c>
      <c r="CK401" s="30">
        <f t="shared" si="1025"/>
        <v>0</v>
      </c>
      <c r="CL401" s="30">
        <f t="shared" ref="CL401:CT401" si="1026">CL91+CL264</f>
        <v>0</v>
      </c>
      <c r="CM401" s="30">
        <f t="shared" si="1026"/>
        <v>0</v>
      </c>
      <c r="CN401" s="30">
        <f t="shared" si="1026"/>
        <v>0</v>
      </c>
      <c r="CO401" s="30">
        <f t="shared" si="1026"/>
        <v>0</v>
      </c>
      <c r="CP401" s="30">
        <f t="shared" si="1026"/>
        <v>0</v>
      </c>
      <c r="CQ401" s="30">
        <f t="shared" si="1026"/>
        <v>0</v>
      </c>
      <c r="CR401" s="30">
        <f t="shared" si="1026"/>
        <v>0</v>
      </c>
      <c r="CS401" s="30">
        <f t="shared" si="1026"/>
        <v>0</v>
      </c>
      <c r="CT401" s="30">
        <f t="shared" si="1026"/>
        <v>0</v>
      </c>
    </row>
    <row r="402" spans="1:99" s="27" customFormat="1" ht="12" x14ac:dyDescent="0.25">
      <c r="A402" s="26">
        <f>ROW()</f>
        <v>402</v>
      </c>
      <c r="C402" s="142"/>
      <c r="E402" s="24"/>
      <c r="F402" s="66" t="str">
        <f t="shared" si="1017"/>
        <v>АКТИВЫ</v>
      </c>
      <c r="G402" s="66" t="str">
        <f>$G$326</f>
        <v>Запасы СиМ</v>
      </c>
      <c r="H402" s="27" t="str">
        <f>G265</f>
        <v>Аренда офиса</v>
      </c>
      <c r="P402" s="30"/>
      <c r="R402" s="24"/>
      <c r="S402" s="30"/>
      <c r="V402" s="85"/>
      <c r="W402" s="29"/>
      <c r="Z402" s="30">
        <f t="shared" ref="Z402:BE402" si="1027">Z92+Z265</f>
        <v>416666.66666666669</v>
      </c>
      <c r="AA402" s="30">
        <f t="shared" si="1027"/>
        <v>833333.33333333337</v>
      </c>
      <c r="AB402" s="30">
        <f t="shared" si="1027"/>
        <v>1250000</v>
      </c>
      <c r="AC402" s="30">
        <f t="shared" si="1027"/>
        <v>1666666.6666666667</v>
      </c>
      <c r="AD402" s="30">
        <f t="shared" si="1027"/>
        <v>2083333.3333333335</v>
      </c>
      <c r="AE402" s="30">
        <f t="shared" si="1027"/>
        <v>2500000</v>
      </c>
      <c r="AF402" s="30">
        <f t="shared" si="1027"/>
        <v>2916666.6666666665</v>
      </c>
      <c r="AG402" s="30">
        <f t="shared" si="1027"/>
        <v>3333333.333333333</v>
      </c>
      <c r="AH402" s="30">
        <f t="shared" si="1027"/>
        <v>3749999.9999999995</v>
      </c>
      <c r="AI402" s="30">
        <f t="shared" si="1027"/>
        <v>4166666.666666666</v>
      </c>
      <c r="AJ402" s="30">
        <f t="shared" si="1027"/>
        <v>4583333.333333333</v>
      </c>
      <c r="AK402" s="30">
        <f t="shared" si="1027"/>
        <v>5000000</v>
      </c>
      <c r="AL402" s="30">
        <f t="shared" si="1027"/>
        <v>5416666.666666667</v>
      </c>
      <c r="AM402" s="30">
        <f t="shared" si="1027"/>
        <v>5833333.333333334</v>
      </c>
      <c r="AN402" s="30">
        <f t="shared" si="1027"/>
        <v>6250000.0000000009</v>
      </c>
      <c r="AO402" s="30">
        <f t="shared" si="1027"/>
        <v>6666666.6666666679</v>
      </c>
      <c r="AP402" s="30">
        <f t="shared" si="1027"/>
        <v>7083333.3333333349</v>
      </c>
      <c r="AQ402" s="30">
        <f t="shared" si="1027"/>
        <v>7500000.0000000019</v>
      </c>
      <c r="AR402" s="30">
        <f t="shared" si="1027"/>
        <v>7916666.6666666688</v>
      </c>
      <c r="AS402" s="30">
        <f t="shared" si="1027"/>
        <v>8333333.3333333358</v>
      </c>
      <c r="AT402" s="30">
        <f t="shared" si="1027"/>
        <v>8750000.0000000019</v>
      </c>
      <c r="AU402" s="30">
        <f t="shared" si="1027"/>
        <v>9166666.6666666679</v>
      </c>
      <c r="AV402" s="30">
        <f t="shared" si="1027"/>
        <v>9583333.333333334</v>
      </c>
      <c r="AW402" s="30">
        <f t="shared" si="1027"/>
        <v>10000000</v>
      </c>
      <c r="AX402" s="30">
        <f t="shared" si="1027"/>
        <v>10416666.666666666</v>
      </c>
      <c r="AY402" s="30">
        <f t="shared" si="1027"/>
        <v>10833333.333333332</v>
      </c>
      <c r="AZ402" s="30">
        <f t="shared" si="1027"/>
        <v>11249999.999999998</v>
      </c>
      <c r="BA402" s="30">
        <f t="shared" si="1027"/>
        <v>11666666.666666664</v>
      </c>
      <c r="BB402" s="30">
        <f t="shared" si="1027"/>
        <v>12083333.33333333</v>
      </c>
      <c r="BC402" s="30">
        <f t="shared" si="1027"/>
        <v>12499999.999999996</v>
      </c>
      <c r="BD402" s="30">
        <f t="shared" si="1027"/>
        <v>12916666.666666662</v>
      </c>
      <c r="BE402" s="30">
        <f t="shared" si="1027"/>
        <v>13333333.333333328</v>
      </c>
      <c r="BF402" s="30">
        <f t="shared" ref="BF402:CK402" si="1028">BF92+BF265</f>
        <v>13749999.999999994</v>
      </c>
      <c r="BG402" s="30">
        <f t="shared" si="1028"/>
        <v>14166666.66666666</v>
      </c>
      <c r="BH402" s="30">
        <f t="shared" si="1028"/>
        <v>14583333.333333327</v>
      </c>
      <c r="BI402" s="30">
        <f t="shared" si="1028"/>
        <v>14999999.999999993</v>
      </c>
      <c r="BJ402" s="30">
        <f t="shared" si="1028"/>
        <v>15416666.666666659</v>
      </c>
      <c r="BK402" s="30">
        <f t="shared" si="1028"/>
        <v>15833333.333333325</v>
      </c>
      <c r="BL402" s="30">
        <f t="shared" si="1028"/>
        <v>16249999.999999991</v>
      </c>
      <c r="BM402" s="30">
        <f t="shared" si="1028"/>
        <v>16666666.666666657</v>
      </c>
      <c r="BN402" s="30">
        <f t="shared" si="1028"/>
        <v>17083333.333333325</v>
      </c>
      <c r="BO402" s="30">
        <f t="shared" si="1028"/>
        <v>17499999.999999993</v>
      </c>
      <c r="BP402" s="30">
        <f t="shared" si="1028"/>
        <v>17916666.66666666</v>
      </c>
      <c r="BQ402" s="30">
        <f t="shared" si="1028"/>
        <v>18333333.333333328</v>
      </c>
      <c r="BR402" s="30">
        <f t="shared" si="1028"/>
        <v>18749999.999999996</v>
      </c>
      <c r="BS402" s="30">
        <f t="shared" si="1028"/>
        <v>19166666.666666664</v>
      </c>
      <c r="BT402" s="30">
        <f t="shared" si="1028"/>
        <v>19583333.333333332</v>
      </c>
      <c r="BU402" s="30">
        <f t="shared" si="1028"/>
        <v>20000000</v>
      </c>
      <c r="BV402" s="30">
        <f t="shared" si="1028"/>
        <v>0</v>
      </c>
      <c r="BW402" s="30">
        <f t="shared" si="1028"/>
        <v>0</v>
      </c>
      <c r="BX402" s="30">
        <f t="shared" si="1028"/>
        <v>0</v>
      </c>
      <c r="BY402" s="30">
        <f t="shared" si="1028"/>
        <v>0</v>
      </c>
      <c r="BZ402" s="30">
        <f t="shared" si="1028"/>
        <v>0</v>
      </c>
      <c r="CA402" s="30">
        <f t="shared" si="1028"/>
        <v>0</v>
      </c>
      <c r="CB402" s="30">
        <f t="shared" si="1028"/>
        <v>0</v>
      </c>
      <c r="CC402" s="30">
        <f t="shared" si="1028"/>
        <v>0</v>
      </c>
      <c r="CD402" s="30">
        <f t="shared" si="1028"/>
        <v>0</v>
      </c>
      <c r="CE402" s="30">
        <f t="shared" si="1028"/>
        <v>0</v>
      </c>
      <c r="CF402" s="30">
        <f t="shared" si="1028"/>
        <v>0</v>
      </c>
      <c r="CG402" s="30">
        <f t="shared" si="1028"/>
        <v>0</v>
      </c>
      <c r="CH402" s="30">
        <f t="shared" si="1028"/>
        <v>0</v>
      </c>
      <c r="CI402" s="30">
        <f t="shared" si="1028"/>
        <v>0</v>
      </c>
      <c r="CJ402" s="30">
        <f t="shared" si="1028"/>
        <v>0</v>
      </c>
      <c r="CK402" s="30">
        <f t="shared" si="1028"/>
        <v>0</v>
      </c>
      <c r="CL402" s="30">
        <f t="shared" ref="CL402:CT402" si="1029">CL92+CL265</f>
        <v>0</v>
      </c>
      <c r="CM402" s="30">
        <f t="shared" si="1029"/>
        <v>0</v>
      </c>
      <c r="CN402" s="30">
        <f t="shared" si="1029"/>
        <v>0</v>
      </c>
      <c r="CO402" s="30">
        <f t="shared" si="1029"/>
        <v>0</v>
      </c>
      <c r="CP402" s="30">
        <f t="shared" si="1029"/>
        <v>0</v>
      </c>
      <c r="CQ402" s="30">
        <f t="shared" si="1029"/>
        <v>0</v>
      </c>
      <c r="CR402" s="30">
        <f t="shared" si="1029"/>
        <v>0</v>
      </c>
      <c r="CS402" s="30">
        <f t="shared" si="1029"/>
        <v>0</v>
      </c>
      <c r="CT402" s="30">
        <f t="shared" si="1029"/>
        <v>0</v>
      </c>
    </row>
    <row r="403" spans="1:99" s="27" customFormat="1" ht="12" x14ac:dyDescent="0.25">
      <c r="A403" s="26">
        <f>ROW()</f>
        <v>403</v>
      </c>
      <c r="C403" s="142"/>
      <c r="E403" s="24"/>
      <c r="F403" s="66" t="str">
        <f t="shared" si="1017"/>
        <v>АКТИВЫ</v>
      </c>
      <c r="G403" s="66" t="str">
        <f>$G$326</f>
        <v>Запасы СиМ</v>
      </c>
      <c r="H403" s="27" t="str">
        <f>G266</f>
        <v>Расходы на персонал</v>
      </c>
      <c r="P403" s="30"/>
      <c r="R403" s="24"/>
      <c r="S403" s="30"/>
      <c r="V403" s="85"/>
      <c r="W403" s="29"/>
      <c r="Z403" s="30">
        <f t="shared" ref="Z403:BE403" si="1030">Z93+Z266</f>
        <v>200000</v>
      </c>
      <c r="AA403" s="30">
        <f t="shared" si="1030"/>
        <v>400000</v>
      </c>
      <c r="AB403" s="30">
        <f t="shared" si="1030"/>
        <v>600000</v>
      </c>
      <c r="AC403" s="30">
        <f t="shared" si="1030"/>
        <v>800000</v>
      </c>
      <c r="AD403" s="30">
        <f t="shared" si="1030"/>
        <v>1000000</v>
      </c>
      <c r="AE403" s="30">
        <f t="shared" si="1030"/>
        <v>1200000</v>
      </c>
      <c r="AF403" s="30">
        <f t="shared" si="1030"/>
        <v>1400000</v>
      </c>
      <c r="AG403" s="30">
        <f t="shared" si="1030"/>
        <v>1600000</v>
      </c>
      <c r="AH403" s="30">
        <f t="shared" si="1030"/>
        <v>1800000</v>
      </c>
      <c r="AI403" s="30">
        <f t="shared" si="1030"/>
        <v>2000000</v>
      </c>
      <c r="AJ403" s="30">
        <f t="shared" si="1030"/>
        <v>2200000</v>
      </c>
      <c r="AK403" s="30">
        <f t="shared" si="1030"/>
        <v>2400000</v>
      </c>
      <c r="AL403" s="30">
        <f t="shared" si="1030"/>
        <v>2600000</v>
      </c>
      <c r="AM403" s="30">
        <f t="shared" si="1030"/>
        <v>2800000</v>
      </c>
      <c r="AN403" s="30">
        <f t="shared" si="1030"/>
        <v>3000000</v>
      </c>
      <c r="AO403" s="30">
        <f t="shared" si="1030"/>
        <v>3200000</v>
      </c>
      <c r="AP403" s="30">
        <f t="shared" si="1030"/>
        <v>3400000</v>
      </c>
      <c r="AQ403" s="30">
        <f t="shared" si="1030"/>
        <v>3600000</v>
      </c>
      <c r="AR403" s="30">
        <f t="shared" si="1030"/>
        <v>3800000</v>
      </c>
      <c r="AS403" s="30">
        <f t="shared" si="1030"/>
        <v>4000000</v>
      </c>
      <c r="AT403" s="30">
        <f t="shared" si="1030"/>
        <v>4200000</v>
      </c>
      <c r="AU403" s="30">
        <f t="shared" si="1030"/>
        <v>4400000</v>
      </c>
      <c r="AV403" s="30">
        <f t="shared" si="1030"/>
        <v>4600000</v>
      </c>
      <c r="AW403" s="30">
        <f t="shared" si="1030"/>
        <v>4800000</v>
      </c>
      <c r="AX403" s="30">
        <f t="shared" si="1030"/>
        <v>5000000</v>
      </c>
      <c r="AY403" s="30">
        <f t="shared" si="1030"/>
        <v>5200000</v>
      </c>
      <c r="AZ403" s="30">
        <f t="shared" si="1030"/>
        <v>5400000</v>
      </c>
      <c r="BA403" s="30">
        <f t="shared" si="1030"/>
        <v>5600000</v>
      </c>
      <c r="BB403" s="30">
        <f t="shared" si="1030"/>
        <v>5800000</v>
      </c>
      <c r="BC403" s="30">
        <f t="shared" si="1030"/>
        <v>6000000</v>
      </c>
      <c r="BD403" s="30">
        <f t="shared" si="1030"/>
        <v>6200000</v>
      </c>
      <c r="BE403" s="30">
        <f t="shared" si="1030"/>
        <v>6400000</v>
      </c>
      <c r="BF403" s="30">
        <f t="shared" ref="BF403:CK403" si="1031">BF93+BF266</f>
        <v>6600000</v>
      </c>
      <c r="BG403" s="30">
        <f t="shared" si="1031"/>
        <v>6800000</v>
      </c>
      <c r="BH403" s="30">
        <f t="shared" si="1031"/>
        <v>7000000</v>
      </c>
      <c r="BI403" s="30">
        <f t="shared" si="1031"/>
        <v>7200000</v>
      </c>
      <c r="BJ403" s="30">
        <f t="shared" si="1031"/>
        <v>7400000</v>
      </c>
      <c r="BK403" s="30">
        <f t="shared" si="1031"/>
        <v>7600000</v>
      </c>
      <c r="BL403" s="30">
        <f t="shared" si="1031"/>
        <v>7800000</v>
      </c>
      <c r="BM403" s="30">
        <f t="shared" si="1031"/>
        <v>8000000</v>
      </c>
      <c r="BN403" s="30">
        <f t="shared" si="1031"/>
        <v>8200000</v>
      </c>
      <c r="BO403" s="30">
        <f t="shared" si="1031"/>
        <v>8400000</v>
      </c>
      <c r="BP403" s="30">
        <f t="shared" si="1031"/>
        <v>8600000</v>
      </c>
      <c r="BQ403" s="30">
        <f t="shared" si="1031"/>
        <v>8800000</v>
      </c>
      <c r="BR403" s="30">
        <f t="shared" si="1031"/>
        <v>9000000</v>
      </c>
      <c r="BS403" s="30">
        <f t="shared" si="1031"/>
        <v>9200000</v>
      </c>
      <c r="BT403" s="30">
        <f t="shared" si="1031"/>
        <v>9400000</v>
      </c>
      <c r="BU403" s="30">
        <f t="shared" si="1031"/>
        <v>9600000</v>
      </c>
      <c r="BV403" s="30">
        <f t="shared" si="1031"/>
        <v>0</v>
      </c>
      <c r="BW403" s="30">
        <f t="shared" si="1031"/>
        <v>0</v>
      </c>
      <c r="BX403" s="30">
        <f t="shared" si="1031"/>
        <v>0</v>
      </c>
      <c r="BY403" s="30">
        <f t="shared" si="1031"/>
        <v>0</v>
      </c>
      <c r="BZ403" s="30">
        <f t="shared" si="1031"/>
        <v>0</v>
      </c>
      <c r="CA403" s="30">
        <f t="shared" si="1031"/>
        <v>0</v>
      </c>
      <c r="CB403" s="30">
        <f t="shared" si="1031"/>
        <v>0</v>
      </c>
      <c r="CC403" s="30">
        <f t="shared" si="1031"/>
        <v>0</v>
      </c>
      <c r="CD403" s="30">
        <f t="shared" si="1031"/>
        <v>0</v>
      </c>
      <c r="CE403" s="30">
        <f t="shared" si="1031"/>
        <v>0</v>
      </c>
      <c r="CF403" s="30">
        <f t="shared" si="1031"/>
        <v>0</v>
      </c>
      <c r="CG403" s="30">
        <f t="shared" si="1031"/>
        <v>0</v>
      </c>
      <c r="CH403" s="30">
        <f t="shared" si="1031"/>
        <v>0</v>
      </c>
      <c r="CI403" s="30">
        <f t="shared" si="1031"/>
        <v>0</v>
      </c>
      <c r="CJ403" s="30">
        <f t="shared" si="1031"/>
        <v>0</v>
      </c>
      <c r="CK403" s="30">
        <f t="shared" si="1031"/>
        <v>0</v>
      </c>
      <c r="CL403" s="30">
        <f t="shared" ref="CL403:CT403" si="1032">CL93+CL266</f>
        <v>0</v>
      </c>
      <c r="CM403" s="30">
        <f t="shared" si="1032"/>
        <v>0</v>
      </c>
      <c r="CN403" s="30">
        <f t="shared" si="1032"/>
        <v>0</v>
      </c>
      <c r="CO403" s="30">
        <f t="shared" si="1032"/>
        <v>0</v>
      </c>
      <c r="CP403" s="30">
        <f t="shared" si="1032"/>
        <v>0</v>
      </c>
      <c r="CQ403" s="30">
        <f t="shared" si="1032"/>
        <v>0</v>
      </c>
      <c r="CR403" s="30">
        <f t="shared" si="1032"/>
        <v>0</v>
      </c>
      <c r="CS403" s="30">
        <f t="shared" si="1032"/>
        <v>0</v>
      </c>
      <c r="CT403" s="30">
        <f t="shared" si="1032"/>
        <v>0</v>
      </c>
    </row>
    <row r="404" spans="1:99" s="27" customFormat="1" ht="12" x14ac:dyDescent="0.25">
      <c r="A404" s="26">
        <f>ROW()</f>
        <v>404</v>
      </c>
      <c r="C404" s="142"/>
      <c r="E404" s="24"/>
      <c r="F404" s="66" t="str">
        <f t="shared" si="1017"/>
        <v>АКТИВЫ</v>
      </c>
      <c r="G404" s="66" t="str">
        <f>$G$326</f>
        <v>Запасы СиМ</v>
      </c>
      <c r="H404" s="27" t="str">
        <f>G267</f>
        <v>Прочие расходы</v>
      </c>
      <c r="P404" s="30"/>
      <c r="R404" s="24"/>
      <c r="S404" s="30"/>
      <c r="V404" s="85"/>
      <c r="W404" s="29"/>
      <c r="Z404" s="30">
        <f t="shared" ref="Z404:BE404" si="1033">Z94+Z267</f>
        <v>45454.545454545449</v>
      </c>
      <c r="AA404" s="30">
        <f t="shared" si="1033"/>
        <v>90909.090909090897</v>
      </c>
      <c r="AB404" s="30">
        <f t="shared" si="1033"/>
        <v>136363.63636363635</v>
      </c>
      <c r="AC404" s="30">
        <f t="shared" si="1033"/>
        <v>181818.18181818179</v>
      </c>
      <c r="AD404" s="30">
        <f t="shared" si="1033"/>
        <v>227272.72727272724</v>
      </c>
      <c r="AE404" s="30">
        <f t="shared" si="1033"/>
        <v>272727.27272727271</v>
      </c>
      <c r="AF404" s="30">
        <f t="shared" si="1033"/>
        <v>318181.81818181818</v>
      </c>
      <c r="AG404" s="30">
        <f t="shared" si="1033"/>
        <v>363636.36363636365</v>
      </c>
      <c r="AH404" s="30">
        <f t="shared" si="1033"/>
        <v>409090.90909090912</v>
      </c>
      <c r="AI404" s="30">
        <f t="shared" si="1033"/>
        <v>454545.45454545459</v>
      </c>
      <c r="AJ404" s="30">
        <f t="shared" si="1033"/>
        <v>500000.00000000006</v>
      </c>
      <c r="AK404" s="30">
        <f t="shared" si="1033"/>
        <v>545454.54545454553</v>
      </c>
      <c r="AL404" s="30">
        <f t="shared" si="1033"/>
        <v>590909.09090909094</v>
      </c>
      <c r="AM404" s="30">
        <f t="shared" si="1033"/>
        <v>636363.63636363635</v>
      </c>
      <c r="AN404" s="30">
        <f t="shared" si="1033"/>
        <v>681818.18181818177</v>
      </c>
      <c r="AO404" s="30">
        <f t="shared" si="1033"/>
        <v>727272.72727272718</v>
      </c>
      <c r="AP404" s="30">
        <f t="shared" si="1033"/>
        <v>772727.27272727259</v>
      </c>
      <c r="AQ404" s="30">
        <f t="shared" si="1033"/>
        <v>818181.818181818</v>
      </c>
      <c r="AR404" s="30">
        <f t="shared" si="1033"/>
        <v>863636.36363636341</v>
      </c>
      <c r="AS404" s="30">
        <f t="shared" si="1033"/>
        <v>909090.90909090883</v>
      </c>
      <c r="AT404" s="30">
        <f t="shared" si="1033"/>
        <v>954545.45454545424</v>
      </c>
      <c r="AU404" s="30">
        <f t="shared" si="1033"/>
        <v>999999.99999999965</v>
      </c>
      <c r="AV404" s="30">
        <f t="shared" si="1033"/>
        <v>1045454.5454545451</v>
      </c>
      <c r="AW404" s="30">
        <f t="shared" si="1033"/>
        <v>1090909.0909090906</v>
      </c>
      <c r="AX404" s="30">
        <f t="shared" si="1033"/>
        <v>1136363.636363636</v>
      </c>
      <c r="AY404" s="30">
        <f t="shared" si="1033"/>
        <v>1181818.1818181814</v>
      </c>
      <c r="AZ404" s="30">
        <f t="shared" si="1033"/>
        <v>1227272.7272727268</v>
      </c>
      <c r="BA404" s="30">
        <f t="shared" si="1033"/>
        <v>1272727.2727272722</v>
      </c>
      <c r="BB404" s="30">
        <f t="shared" si="1033"/>
        <v>1318181.8181818177</v>
      </c>
      <c r="BC404" s="30">
        <f t="shared" si="1033"/>
        <v>1363636.3636363631</v>
      </c>
      <c r="BD404" s="30">
        <f t="shared" si="1033"/>
        <v>1409090.9090909085</v>
      </c>
      <c r="BE404" s="30">
        <f t="shared" si="1033"/>
        <v>1454545.4545454539</v>
      </c>
      <c r="BF404" s="30">
        <f t="shared" ref="BF404:CK404" si="1034">BF94+BF267</f>
        <v>1499999.9999999993</v>
      </c>
      <c r="BG404" s="30">
        <f t="shared" si="1034"/>
        <v>1545454.5454545447</v>
      </c>
      <c r="BH404" s="30">
        <f t="shared" si="1034"/>
        <v>1590909.0909090901</v>
      </c>
      <c r="BI404" s="30">
        <f t="shared" si="1034"/>
        <v>1636363.6363636355</v>
      </c>
      <c r="BJ404" s="30">
        <f t="shared" si="1034"/>
        <v>1681818.181818181</v>
      </c>
      <c r="BK404" s="30">
        <f t="shared" si="1034"/>
        <v>1727272.7272727264</v>
      </c>
      <c r="BL404" s="30">
        <f t="shared" si="1034"/>
        <v>1772727.2727272718</v>
      </c>
      <c r="BM404" s="30">
        <f t="shared" si="1034"/>
        <v>1818181.8181818172</v>
      </c>
      <c r="BN404" s="30">
        <f t="shared" si="1034"/>
        <v>1863636.3636363626</v>
      </c>
      <c r="BO404" s="30">
        <f t="shared" si="1034"/>
        <v>1909090.909090908</v>
      </c>
      <c r="BP404" s="30">
        <f t="shared" si="1034"/>
        <v>1954545.4545454534</v>
      </c>
      <c r="BQ404" s="30">
        <f t="shared" si="1034"/>
        <v>1999999.9999999988</v>
      </c>
      <c r="BR404" s="30">
        <f t="shared" si="1034"/>
        <v>2045454.5454545442</v>
      </c>
      <c r="BS404" s="30">
        <f t="shared" si="1034"/>
        <v>2090909.0909090897</v>
      </c>
      <c r="BT404" s="30">
        <f t="shared" si="1034"/>
        <v>2136363.6363636353</v>
      </c>
      <c r="BU404" s="30">
        <f t="shared" si="1034"/>
        <v>2181818.1818181807</v>
      </c>
      <c r="BV404" s="30">
        <f t="shared" si="1034"/>
        <v>0</v>
      </c>
      <c r="BW404" s="30">
        <f t="shared" si="1034"/>
        <v>0</v>
      </c>
      <c r="BX404" s="30">
        <f t="shared" si="1034"/>
        <v>0</v>
      </c>
      <c r="BY404" s="30">
        <f t="shared" si="1034"/>
        <v>0</v>
      </c>
      <c r="BZ404" s="30">
        <f t="shared" si="1034"/>
        <v>0</v>
      </c>
      <c r="CA404" s="30">
        <f t="shared" si="1034"/>
        <v>0</v>
      </c>
      <c r="CB404" s="30">
        <f t="shared" si="1034"/>
        <v>0</v>
      </c>
      <c r="CC404" s="30">
        <f t="shared" si="1034"/>
        <v>0</v>
      </c>
      <c r="CD404" s="30">
        <f t="shared" si="1034"/>
        <v>0</v>
      </c>
      <c r="CE404" s="30">
        <f t="shared" si="1034"/>
        <v>0</v>
      </c>
      <c r="CF404" s="30">
        <f t="shared" si="1034"/>
        <v>0</v>
      </c>
      <c r="CG404" s="30">
        <f t="shared" si="1034"/>
        <v>0</v>
      </c>
      <c r="CH404" s="30">
        <f t="shared" si="1034"/>
        <v>0</v>
      </c>
      <c r="CI404" s="30">
        <f t="shared" si="1034"/>
        <v>0</v>
      </c>
      <c r="CJ404" s="30">
        <f t="shared" si="1034"/>
        <v>0</v>
      </c>
      <c r="CK404" s="30">
        <f t="shared" si="1034"/>
        <v>0</v>
      </c>
      <c r="CL404" s="30">
        <f t="shared" ref="CL404:CT404" si="1035">CL94+CL267</f>
        <v>0</v>
      </c>
      <c r="CM404" s="30">
        <f t="shared" si="1035"/>
        <v>0</v>
      </c>
      <c r="CN404" s="30">
        <f t="shared" si="1035"/>
        <v>0</v>
      </c>
      <c r="CO404" s="30">
        <f t="shared" si="1035"/>
        <v>0</v>
      </c>
      <c r="CP404" s="30">
        <f t="shared" si="1035"/>
        <v>0</v>
      </c>
      <c r="CQ404" s="30">
        <f t="shared" si="1035"/>
        <v>0</v>
      </c>
      <c r="CR404" s="30">
        <f t="shared" si="1035"/>
        <v>0</v>
      </c>
      <c r="CS404" s="30">
        <f t="shared" si="1035"/>
        <v>0</v>
      </c>
      <c r="CT404" s="30">
        <f t="shared" si="1035"/>
        <v>0</v>
      </c>
    </row>
    <row r="405" spans="1:99" s="2" customFormat="1" ht="12" x14ac:dyDescent="0.25">
      <c r="A405" s="11">
        <f>ROW()</f>
        <v>405</v>
      </c>
      <c r="C405" s="142"/>
      <c r="E405" s="23" t="str">
        <f>Lists!$N$9</f>
        <v>пустая строка</v>
      </c>
      <c r="P405" s="3"/>
      <c r="R405" s="23"/>
      <c r="S405" s="3"/>
      <c r="V405" s="74"/>
      <c r="W405" s="5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</row>
    <row r="406" spans="1:99" x14ac:dyDescent="0.3">
      <c r="A406" s="11">
        <f>ROW()</f>
        <v>406</v>
      </c>
      <c r="F406" s="66" t="str">
        <f>$F$319</f>
        <v>АКТИВЫ</v>
      </c>
      <c r="G406" s="6" t="s">
        <v>152</v>
      </c>
      <c r="Z406" s="7">
        <f t="shared" ref="Z406:BE406" ca="1" si="1036">Z96+Z275</f>
        <v>0</v>
      </c>
      <c r="AA406" s="7">
        <f t="shared" ca="1" si="1036"/>
        <v>0</v>
      </c>
      <c r="AB406" s="7">
        <f t="shared" ca="1" si="1036"/>
        <v>0</v>
      </c>
      <c r="AC406" s="7">
        <f t="shared" ca="1" si="1036"/>
        <v>0</v>
      </c>
      <c r="AD406" s="7">
        <f t="shared" ca="1" si="1036"/>
        <v>0</v>
      </c>
      <c r="AE406" s="7">
        <f t="shared" ca="1" si="1036"/>
        <v>0</v>
      </c>
      <c r="AF406" s="7">
        <f t="shared" ca="1" si="1036"/>
        <v>0</v>
      </c>
      <c r="AG406" s="7">
        <f t="shared" ca="1" si="1036"/>
        <v>0</v>
      </c>
      <c r="AH406" s="7">
        <f t="shared" ca="1" si="1036"/>
        <v>0</v>
      </c>
      <c r="AI406" s="7">
        <f t="shared" ca="1" si="1036"/>
        <v>0</v>
      </c>
      <c r="AJ406" s="7">
        <f t="shared" ca="1" si="1036"/>
        <v>0</v>
      </c>
      <c r="AK406" s="7">
        <f t="shared" ca="1" si="1036"/>
        <v>0</v>
      </c>
      <c r="AL406" s="7">
        <f t="shared" ca="1" si="1036"/>
        <v>0</v>
      </c>
      <c r="AM406" s="7">
        <f t="shared" ca="1" si="1036"/>
        <v>0</v>
      </c>
      <c r="AN406" s="7">
        <f t="shared" ca="1" si="1036"/>
        <v>0</v>
      </c>
      <c r="AO406" s="7">
        <f t="shared" ca="1" si="1036"/>
        <v>0</v>
      </c>
      <c r="AP406" s="7">
        <f t="shared" ca="1" si="1036"/>
        <v>0</v>
      </c>
      <c r="AQ406" s="7">
        <f t="shared" ca="1" si="1036"/>
        <v>0</v>
      </c>
      <c r="AR406" s="7">
        <f t="shared" ca="1" si="1036"/>
        <v>0</v>
      </c>
      <c r="AS406" s="7">
        <f t="shared" ca="1" si="1036"/>
        <v>0</v>
      </c>
      <c r="AT406" s="7">
        <f t="shared" ca="1" si="1036"/>
        <v>0</v>
      </c>
      <c r="AU406" s="7">
        <f t="shared" ca="1" si="1036"/>
        <v>0</v>
      </c>
      <c r="AV406" s="7">
        <f t="shared" ca="1" si="1036"/>
        <v>0</v>
      </c>
      <c r="AW406" s="7">
        <f t="shared" ca="1" si="1036"/>
        <v>0</v>
      </c>
      <c r="AX406" s="7">
        <f t="shared" ca="1" si="1036"/>
        <v>0</v>
      </c>
      <c r="AY406" s="7">
        <f t="shared" ca="1" si="1036"/>
        <v>0</v>
      </c>
      <c r="AZ406" s="7">
        <f t="shared" ca="1" si="1036"/>
        <v>0</v>
      </c>
      <c r="BA406" s="7">
        <f t="shared" ca="1" si="1036"/>
        <v>0</v>
      </c>
      <c r="BB406" s="7">
        <f t="shared" ca="1" si="1036"/>
        <v>0</v>
      </c>
      <c r="BC406" s="7">
        <f t="shared" ca="1" si="1036"/>
        <v>0</v>
      </c>
      <c r="BD406" s="7">
        <f t="shared" ca="1" si="1036"/>
        <v>0</v>
      </c>
      <c r="BE406" s="7">
        <f t="shared" ca="1" si="1036"/>
        <v>0</v>
      </c>
      <c r="BF406" s="7">
        <f t="shared" ref="BF406:CK406" ca="1" si="1037">BF96+BF275</f>
        <v>0</v>
      </c>
      <c r="BG406" s="7">
        <f t="shared" ca="1" si="1037"/>
        <v>0</v>
      </c>
      <c r="BH406" s="7">
        <f t="shared" ca="1" si="1037"/>
        <v>0</v>
      </c>
      <c r="BI406" s="7">
        <f t="shared" ca="1" si="1037"/>
        <v>0</v>
      </c>
      <c r="BJ406" s="7">
        <f t="shared" ca="1" si="1037"/>
        <v>0</v>
      </c>
      <c r="BK406" s="7">
        <f t="shared" ca="1" si="1037"/>
        <v>1408327.3030718327</v>
      </c>
      <c r="BL406" s="7">
        <f t="shared" ca="1" si="1037"/>
        <v>3177458.0544848526</v>
      </c>
      <c r="BM406" s="7">
        <f t="shared" ca="1" si="1037"/>
        <v>4950752.9434876451</v>
      </c>
      <c r="BN406" s="7">
        <f t="shared" ca="1" si="1037"/>
        <v>6725689.4181179376</v>
      </c>
      <c r="BO406" s="7">
        <f t="shared" ca="1" si="1037"/>
        <v>8501147.8976939116</v>
      </c>
      <c r="BP406" s="7">
        <f t="shared" ca="1" si="1037"/>
        <v>10276775.130814508</v>
      </c>
      <c r="BQ406" s="7">
        <f t="shared" ca="1" si="1037"/>
        <v>12052446.785878591</v>
      </c>
      <c r="BR406" s="7">
        <f t="shared" ca="1" si="1037"/>
        <v>13828122.338904036</v>
      </c>
      <c r="BS406" s="7">
        <f t="shared" ca="1" si="1037"/>
        <v>15603795.990874482</v>
      </c>
      <c r="BT406" s="7">
        <f t="shared" ca="1" si="1037"/>
        <v>17379468.933534395</v>
      </c>
      <c r="BU406" s="7">
        <f t="shared" ca="1" si="1037"/>
        <v>19155141.876194309</v>
      </c>
      <c r="BV406" s="7">
        <f t="shared" ca="1" si="1037"/>
        <v>0</v>
      </c>
      <c r="BW406" s="7">
        <f t="shared" ca="1" si="1037"/>
        <v>0</v>
      </c>
      <c r="BX406" s="7">
        <f t="shared" ca="1" si="1037"/>
        <v>0</v>
      </c>
      <c r="BY406" s="7">
        <f t="shared" ca="1" si="1037"/>
        <v>0</v>
      </c>
      <c r="BZ406" s="7">
        <f t="shared" ca="1" si="1037"/>
        <v>0</v>
      </c>
      <c r="CA406" s="7">
        <f t="shared" ca="1" si="1037"/>
        <v>0</v>
      </c>
      <c r="CB406" s="7">
        <f t="shared" ca="1" si="1037"/>
        <v>0</v>
      </c>
      <c r="CC406" s="7">
        <f t="shared" ca="1" si="1037"/>
        <v>0</v>
      </c>
      <c r="CD406" s="7">
        <f t="shared" ca="1" si="1037"/>
        <v>0</v>
      </c>
      <c r="CE406" s="7">
        <f t="shared" ca="1" si="1037"/>
        <v>0</v>
      </c>
      <c r="CF406" s="7">
        <f t="shared" ca="1" si="1037"/>
        <v>0</v>
      </c>
      <c r="CG406" s="7">
        <f t="shared" ca="1" si="1037"/>
        <v>0</v>
      </c>
      <c r="CH406" s="7">
        <f t="shared" ca="1" si="1037"/>
        <v>0</v>
      </c>
      <c r="CI406" s="7">
        <f t="shared" ca="1" si="1037"/>
        <v>0</v>
      </c>
      <c r="CJ406" s="7">
        <f t="shared" ca="1" si="1037"/>
        <v>0</v>
      </c>
      <c r="CK406" s="7">
        <f t="shared" ca="1" si="1037"/>
        <v>0</v>
      </c>
      <c r="CL406" s="7">
        <f t="shared" ref="CL406:CT406" ca="1" si="1038">CL96+CL275</f>
        <v>0</v>
      </c>
      <c r="CM406" s="7">
        <f t="shared" ca="1" si="1038"/>
        <v>0</v>
      </c>
      <c r="CN406" s="7">
        <f t="shared" ca="1" si="1038"/>
        <v>0</v>
      </c>
      <c r="CO406" s="7">
        <f t="shared" ca="1" si="1038"/>
        <v>0</v>
      </c>
      <c r="CP406" s="7">
        <f t="shared" ca="1" si="1038"/>
        <v>0</v>
      </c>
      <c r="CQ406" s="7">
        <f t="shared" ca="1" si="1038"/>
        <v>0</v>
      </c>
      <c r="CR406" s="7">
        <f t="shared" ca="1" si="1038"/>
        <v>0</v>
      </c>
      <c r="CS406" s="7">
        <f t="shared" ca="1" si="1038"/>
        <v>0</v>
      </c>
      <c r="CT406" s="7">
        <f t="shared" ca="1" si="1038"/>
        <v>0</v>
      </c>
    </row>
    <row r="407" spans="1:99" x14ac:dyDescent="0.3">
      <c r="A407" s="11">
        <f>ROW()</f>
        <v>407</v>
      </c>
      <c r="F407" s="66" t="str">
        <f>$F$319</f>
        <v>АКТИВЫ</v>
      </c>
      <c r="G407" s="6" t="s">
        <v>158</v>
      </c>
      <c r="Z407" s="7">
        <f t="shared" ref="Z407:BE407" ca="1" si="1039">Z97+Z281</f>
        <v>-91212.121212121216</v>
      </c>
      <c r="AA407" s="7">
        <f t="shared" ca="1" si="1039"/>
        <v>-200757.57575757577</v>
      </c>
      <c r="AB407" s="7">
        <f t="shared" ca="1" si="1039"/>
        <v>-353636.36363636365</v>
      </c>
      <c r="AC407" s="7">
        <f t="shared" ca="1" si="1039"/>
        <v>-533961.81818181823</v>
      </c>
      <c r="AD407" s="7">
        <f t="shared" ca="1" si="1039"/>
        <v>-742008.7393939395</v>
      </c>
      <c r="AE407" s="7">
        <f t="shared" ca="1" si="1039"/>
        <v>-970362.72727272741</v>
      </c>
      <c r="AF407" s="7">
        <f t="shared" ca="1" si="1039"/>
        <v>-1202530.9084848487</v>
      </c>
      <c r="AG407" s="7">
        <f t="shared" ca="1" si="1039"/>
        <v>-1438238.6663636365</v>
      </c>
      <c r="AH407" s="7">
        <f t="shared" ca="1" si="1039"/>
        <v>-1677410.7139393941</v>
      </c>
      <c r="AI407" s="7">
        <f t="shared" ca="1" si="1039"/>
        <v>-1919489.0549696973</v>
      </c>
      <c r="AJ407" s="7">
        <f t="shared" ca="1" si="1039"/>
        <v>-2162252.9253939395</v>
      </c>
      <c r="AK407" s="7">
        <f t="shared" ca="1" si="1039"/>
        <v>-2410196.1574242427</v>
      </c>
      <c r="AL407" s="7">
        <f t="shared" ca="1" si="1039"/>
        <v>-2670377.2800909095</v>
      </c>
      <c r="AM407" s="7">
        <f t="shared" ca="1" si="1039"/>
        <v>-2948891.5360303032</v>
      </c>
      <c r="AN407" s="7">
        <f t="shared" ca="1" si="1039"/>
        <v>-3237628.3915606062</v>
      </c>
      <c r="AO407" s="7">
        <f t="shared" ca="1" si="1039"/>
        <v>-3499341.2056439398</v>
      </c>
      <c r="AP407" s="7">
        <f t="shared" ca="1" si="1039"/>
        <v>-3682619.1505303034</v>
      </c>
      <c r="AQ407" s="7">
        <f t="shared" ca="1" si="1039"/>
        <v>-3729965.5825075759</v>
      </c>
      <c r="AR407" s="7">
        <f t="shared" ca="1" si="1039"/>
        <v>-3588646.1900606062</v>
      </c>
      <c r="AS407" s="7">
        <f t="shared" ca="1" si="1039"/>
        <v>-3221547.8509848486</v>
      </c>
      <c r="AT407" s="7">
        <f t="shared" ca="1" si="1039"/>
        <v>-2605229.7618522728</v>
      </c>
      <c r="AU407" s="7">
        <f t="shared" ca="1" si="1039"/>
        <v>-1726351.4861704542</v>
      </c>
      <c r="AV407" s="7">
        <f t="shared" ca="1" si="1039"/>
        <v>-577758.48150757514</v>
      </c>
      <c r="AW407" s="7">
        <f t="shared" ca="1" si="1039"/>
        <v>844009.8554772737</v>
      </c>
      <c r="AX407" s="7">
        <f t="shared" ca="1" si="1039"/>
        <v>2540309.3312159106</v>
      </c>
      <c r="AY407" s="7">
        <f t="shared" ca="1" si="1039"/>
        <v>4511678.4769924255</v>
      </c>
      <c r="AZ407" s="7">
        <f t="shared" ca="1" si="1039"/>
        <v>6760261.1434128806</v>
      </c>
      <c r="BA407" s="7">
        <f t="shared" ca="1" si="1039"/>
        <v>9292909.4597954564</v>
      </c>
      <c r="BB407" s="7">
        <f t="shared" ca="1" si="1039"/>
        <v>12118735.747333337</v>
      </c>
      <c r="BC407" s="7">
        <f t="shared" ca="1" si="1039"/>
        <v>15247277.276916672</v>
      </c>
      <c r="BD407" s="7">
        <f t="shared" ca="1" si="1039"/>
        <v>18687382.990212128</v>
      </c>
      <c r="BE407" s="7">
        <f t="shared" ca="1" si="1039"/>
        <v>22442838.611462127</v>
      </c>
      <c r="BF407" s="7">
        <f t="shared" ref="BF407:CK407" ca="1" si="1040">BF97+BF281</f>
        <v>26499025.707636371</v>
      </c>
      <c r="BG407" s="7">
        <f t="shared" ca="1" si="1040"/>
        <v>30813021.43555304</v>
      </c>
      <c r="BH407" s="7">
        <f t="shared" ca="1" si="1040"/>
        <v>35329298.824227288</v>
      </c>
      <c r="BI407" s="7">
        <f t="shared" ca="1" si="1040"/>
        <v>39987854.871083349</v>
      </c>
      <c r="BJ407" s="7">
        <f t="shared" ca="1" si="1040"/>
        <v>44734460.36953032</v>
      </c>
      <c r="BK407" s="7">
        <f t="shared" ca="1" si="1040"/>
        <v>49531155.861348502</v>
      </c>
      <c r="BL407" s="7">
        <f t="shared" ca="1" si="1040"/>
        <v>54354172.393678047</v>
      </c>
      <c r="BM407" s="7">
        <f t="shared" ca="1" si="1040"/>
        <v>59190031.371746235</v>
      </c>
      <c r="BN407" s="7">
        <f t="shared" ca="1" si="1040"/>
        <v>64031520.097939417</v>
      </c>
      <c r="BO407" s="7">
        <f t="shared" ca="1" si="1040"/>
        <v>68875163.112333357</v>
      </c>
      <c r="BP407" s="7">
        <f t="shared" ca="1" si="1040"/>
        <v>73719600.795041695</v>
      </c>
      <c r="BQ407" s="7">
        <f t="shared" ca="1" si="1040"/>
        <v>78564293.899757609</v>
      </c>
      <c r="BR407" s="7">
        <f t="shared" ca="1" si="1040"/>
        <v>83409048.575875044</v>
      </c>
      <c r="BS407" s="7">
        <f t="shared" ca="1" si="1040"/>
        <v>88253816.36074248</v>
      </c>
      <c r="BT407" s="7">
        <f t="shared" ca="1" si="1040"/>
        <v>93098585.933166727</v>
      </c>
      <c r="BU407" s="7">
        <f t="shared" ca="1" si="1040"/>
        <v>97943355.505590975</v>
      </c>
      <c r="BV407" s="7">
        <f t="shared" si="1040"/>
        <v>0</v>
      </c>
      <c r="BW407" s="7">
        <f t="shared" si="1040"/>
        <v>0</v>
      </c>
      <c r="BX407" s="7">
        <f t="shared" si="1040"/>
        <v>0</v>
      </c>
      <c r="BY407" s="7">
        <f t="shared" si="1040"/>
        <v>0</v>
      </c>
      <c r="BZ407" s="7">
        <f t="shared" si="1040"/>
        <v>0</v>
      </c>
      <c r="CA407" s="7">
        <f t="shared" si="1040"/>
        <v>0</v>
      </c>
      <c r="CB407" s="7">
        <f t="shared" si="1040"/>
        <v>0</v>
      </c>
      <c r="CC407" s="7">
        <f t="shared" si="1040"/>
        <v>0</v>
      </c>
      <c r="CD407" s="7">
        <f t="shared" si="1040"/>
        <v>0</v>
      </c>
      <c r="CE407" s="7">
        <f t="shared" si="1040"/>
        <v>0</v>
      </c>
      <c r="CF407" s="7">
        <f t="shared" si="1040"/>
        <v>0</v>
      </c>
      <c r="CG407" s="7">
        <f t="shared" si="1040"/>
        <v>0</v>
      </c>
      <c r="CH407" s="7">
        <f t="shared" si="1040"/>
        <v>0</v>
      </c>
      <c r="CI407" s="7">
        <f t="shared" si="1040"/>
        <v>0</v>
      </c>
      <c r="CJ407" s="7">
        <f t="shared" si="1040"/>
        <v>0</v>
      </c>
      <c r="CK407" s="7">
        <f t="shared" si="1040"/>
        <v>0</v>
      </c>
      <c r="CL407" s="7">
        <f t="shared" ref="CL407:CT407" si="1041">CL97+CL281</f>
        <v>0</v>
      </c>
      <c r="CM407" s="7">
        <f t="shared" si="1041"/>
        <v>0</v>
      </c>
      <c r="CN407" s="7">
        <f t="shared" si="1041"/>
        <v>0</v>
      </c>
      <c r="CO407" s="7">
        <f t="shared" si="1041"/>
        <v>0</v>
      </c>
      <c r="CP407" s="7">
        <f t="shared" si="1041"/>
        <v>0</v>
      </c>
      <c r="CQ407" s="7">
        <f t="shared" si="1041"/>
        <v>0</v>
      </c>
      <c r="CR407" s="7">
        <f t="shared" si="1041"/>
        <v>0</v>
      </c>
      <c r="CS407" s="7">
        <f t="shared" si="1041"/>
        <v>0</v>
      </c>
      <c r="CT407" s="7">
        <f t="shared" si="1041"/>
        <v>0</v>
      </c>
    </row>
    <row r="408" spans="1:99" x14ac:dyDescent="0.3">
      <c r="A408" s="11">
        <f>ROW()</f>
        <v>408</v>
      </c>
      <c r="F408" s="66" t="str">
        <f>$F$319</f>
        <v>АКТИВЫ</v>
      </c>
      <c r="G408" s="6" t="str">
        <f>F280</f>
        <v>НДС по капзатратам к возмещению</v>
      </c>
      <c r="Z408" s="7">
        <f ca="1">Z98+Z280</f>
        <v>833333.33333333349</v>
      </c>
      <c r="AA408" s="7">
        <f t="shared" ref="AA408:CL408" ca="1" si="1042">AA98+AA280</f>
        <v>3333333.3333333335</v>
      </c>
      <c r="AB408" s="7">
        <f t="shared" ca="1" si="1042"/>
        <v>5000000</v>
      </c>
      <c r="AC408" s="7">
        <f t="shared" ca="1" si="1042"/>
        <v>5000000</v>
      </c>
      <c r="AD408" s="7">
        <f t="shared" ca="1" si="1042"/>
        <v>5000000</v>
      </c>
      <c r="AE408" s="7">
        <f t="shared" ca="1" si="1042"/>
        <v>5000000</v>
      </c>
      <c r="AF408" s="7">
        <f t="shared" ca="1" si="1042"/>
        <v>5000000</v>
      </c>
      <c r="AG408" s="7">
        <f t="shared" ca="1" si="1042"/>
        <v>5000000</v>
      </c>
      <c r="AH408" s="7">
        <f t="shared" ca="1" si="1042"/>
        <v>5000000</v>
      </c>
      <c r="AI408" s="7">
        <f t="shared" ca="1" si="1042"/>
        <v>5000000</v>
      </c>
      <c r="AJ408" s="7">
        <f t="shared" ca="1" si="1042"/>
        <v>5000000</v>
      </c>
      <c r="AK408" s="7">
        <f t="shared" ca="1" si="1042"/>
        <v>5000000</v>
      </c>
      <c r="AL408" s="7">
        <f t="shared" ca="1" si="1042"/>
        <v>5000000</v>
      </c>
      <c r="AM408" s="7">
        <f t="shared" ca="1" si="1042"/>
        <v>5000000</v>
      </c>
      <c r="AN408" s="7">
        <f t="shared" ca="1" si="1042"/>
        <v>5000000</v>
      </c>
      <c r="AO408" s="7">
        <f t="shared" ca="1" si="1042"/>
        <v>5833333.333333334</v>
      </c>
      <c r="AP408" s="7">
        <f t="shared" ca="1" si="1042"/>
        <v>8333333.333333334</v>
      </c>
      <c r="AQ408" s="7">
        <f t="shared" ca="1" si="1042"/>
        <v>10000000</v>
      </c>
      <c r="AR408" s="7">
        <f t="shared" ca="1" si="1042"/>
        <v>10000000</v>
      </c>
      <c r="AS408" s="7">
        <f t="shared" ca="1" si="1042"/>
        <v>10000000</v>
      </c>
      <c r="AT408" s="7">
        <f t="shared" ca="1" si="1042"/>
        <v>10000000</v>
      </c>
      <c r="AU408" s="7">
        <f t="shared" ca="1" si="1042"/>
        <v>10833333.333333334</v>
      </c>
      <c r="AV408" s="7">
        <f t="shared" ca="1" si="1042"/>
        <v>13333333.333333334</v>
      </c>
      <c r="AW408" s="7">
        <f t="shared" ca="1" si="1042"/>
        <v>15000000</v>
      </c>
      <c r="AX408" s="7">
        <f t="shared" ca="1" si="1042"/>
        <v>15000000</v>
      </c>
      <c r="AY408" s="7">
        <f t="shared" ca="1" si="1042"/>
        <v>15000000</v>
      </c>
      <c r="AZ408" s="7">
        <f t="shared" ca="1" si="1042"/>
        <v>15833333.333333334</v>
      </c>
      <c r="BA408" s="7">
        <f t="shared" ca="1" si="1042"/>
        <v>18333333.333333336</v>
      </c>
      <c r="BB408" s="7">
        <f t="shared" ca="1" si="1042"/>
        <v>20000000.000000004</v>
      </c>
      <c r="BC408" s="7">
        <f t="shared" ca="1" si="1042"/>
        <v>20000000.000000004</v>
      </c>
      <c r="BD408" s="7">
        <f t="shared" ca="1" si="1042"/>
        <v>20000000.000000004</v>
      </c>
      <c r="BE408" s="7">
        <f t="shared" ca="1" si="1042"/>
        <v>20000000.000000004</v>
      </c>
      <c r="BF408" s="7">
        <f t="shared" ca="1" si="1042"/>
        <v>20000000.000000004</v>
      </c>
      <c r="BG408" s="7">
        <f t="shared" ca="1" si="1042"/>
        <v>20000000.000000004</v>
      </c>
      <c r="BH408" s="7">
        <f t="shared" ca="1" si="1042"/>
        <v>20000000.000000004</v>
      </c>
      <c r="BI408" s="7">
        <f t="shared" ca="1" si="1042"/>
        <v>20000000.000000004</v>
      </c>
      <c r="BJ408" s="7">
        <f t="shared" ca="1" si="1042"/>
        <v>20000000.000000004</v>
      </c>
      <c r="BK408" s="7">
        <f t="shared" ca="1" si="1042"/>
        <v>20000000.000000004</v>
      </c>
      <c r="BL408" s="7">
        <f t="shared" ca="1" si="1042"/>
        <v>20000000.000000004</v>
      </c>
      <c r="BM408" s="7">
        <f t="shared" ca="1" si="1042"/>
        <v>20000000.000000004</v>
      </c>
      <c r="BN408" s="7">
        <f t="shared" ca="1" si="1042"/>
        <v>20000000.000000004</v>
      </c>
      <c r="BO408" s="7">
        <f t="shared" ca="1" si="1042"/>
        <v>20000000.000000004</v>
      </c>
      <c r="BP408" s="7">
        <f t="shared" ca="1" si="1042"/>
        <v>20000000.000000004</v>
      </c>
      <c r="BQ408" s="7">
        <f t="shared" ca="1" si="1042"/>
        <v>20000000.000000004</v>
      </c>
      <c r="BR408" s="7">
        <f t="shared" ca="1" si="1042"/>
        <v>20000000.000000004</v>
      </c>
      <c r="BS408" s="7">
        <f t="shared" ca="1" si="1042"/>
        <v>20000000.000000004</v>
      </c>
      <c r="BT408" s="7">
        <f t="shared" ca="1" si="1042"/>
        <v>20000000.000000004</v>
      </c>
      <c r="BU408" s="7">
        <f t="shared" ca="1" si="1042"/>
        <v>20000000.000000004</v>
      </c>
      <c r="BV408" s="7">
        <f t="shared" si="1042"/>
        <v>0</v>
      </c>
      <c r="BW408" s="7">
        <f t="shared" si="1042"/>
        <v>0</v>
      </c>
      <c r="BX408" s="7">
        <f t="shared" si="1042"/>
        <v>0</v>
      </c>
      <c r="BY408" s="7">
        <f t="shared" si="1042"/>
        <v>0</v>
      </c>
      <c r="BZ408" s="7">
        <f t="shared" si="1042"/>
        <v>0</v>
      </c>
      <c r="CA408" s="7">
        <f t="shared" si="1042"/>
        <v>0</v>
      </c>
      <c r="CB408" s="7">
        <f t="shared" si="1042"/>
        <v>0</v>
      </c>
      <c r="CC408" s="7">
        <f t="shared" si="1042"/>
        <v>0</v>
      </c>
      <c r="CD408" s="7">
        <f t="shared" si="1042"/>
        <v>0</v>
      </c>
      <c r="CE408" s="7">
        <f t="shared" si="1042"/>
        <v>0</v>
      </c>
      <c r="CF408" s="7">
        <f t="shared" si="1042"/>
        <v>0</v>
      </c>
      <c r="CG408" s="7">
        <f t="shared" si="1042"/>
        <v>0</v>
      </c>
      <c r="CH408" s="7">
        <f t="shared" si="1042"/>
        <v>0</v>
      </c>
      <c r="CI408" s="7">
        <f t="shared" si="1042"/>
        <v>0</v>
      </c>
      <c r="CJ408" s="7">
        <f t="shared" si="1042"/>
        <v>0</v>
      </c>
      <c r="CK408" s="7">
        <f t="shared" si="1042"/>
        <v>0</v>
      </c>
      <c r="CL408" s="7">
        <f t="shared" si="1042"/>
        <v>0</v>
      </c>
      <c r="CM408" s="7">
        <f t="shared" ref="CM408:CT408" si="1043">CM98+CM280</f>
        <v>0</v>
      </c>
      <c r="CN408" s="7">
        <f t="shared" si="1043"/>
        <v>0</v>
      </c>
      <c r="CO408" s="7">
        <f t="shared" si="1043"/>
        <v>0</v>
      </c>
      <c r="CP408" s="7">
        <f t="shared" si="1043"/>
        <v>0</v>
      </c>
      <c r="CQ408" s="7">
        <f t="shared" si="1043"/>
        <v>0</v>
      </c>
      <c r="CR408" s="7">
        <f t="shared" si="1043"/>
        <v>0</v>
      </c>
      <c r="CS408" s="7">
        <f t="shared" si="1043"/>
        <v>0</v>
      </c>
      <c r="CT408" s="7">
        <f t="shared" si="1043"/>
        <v>0</v>
      </c>
    </row>
    <row r="409" spans="1:99" x14ac:dyDescent="0.3">
      <c r="A409" s="11">
        <f>ROW()</f>
        <v>409</v>
      </c>
    </row>
    <row r="410" spans="1:99" x14ac:dyDescent="0.3">
      <c r="A410" s="11">
        <f>ROW()</f>
        <v>410</v>
      </c>
    </row>
    <row r="411" spans="1:99" s="2" customFormat="1" ht="4.95" customHeight="1" x14ac:dyDescent="0.25">
      <c r="A411" s="11">
        <f>ROW()</f>
        <v>411</v>
      </c>
      <c r="C411" s="142"/>
      <c r="E411" s="87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9"/>
      <c r="Q411" s="88"/>
      <c r="R411" s="87"/>
      <c r="S411" s="89"/>
      <c r="T411" s="88"/>
      <c r="U411" s="88"/>
      <c r="V411" s="90"/>
      <c r="W411" s="91"/>
      <c r="X411" s="88"/>
      <c r="Y411" s="88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8"/>
    </row>
    <row r="412" spans="1:99" x14ac:dyDescent="0.3">
      <c r="A412" s="11">
        <f>ROW()</f>
        <v>412</v>
      </c>
    </row>
    <row r="413" spans="1:99" x14ac:dyDescent="0.3">
      <c r="A413" s="11">
        <f>ROW()</f>
        <v>413</v>
      </c>
    </row>
  </sheetData>
  <conditionalFormatting sqref="Z5:CH5">
    <cfRule type="containsBlanks" dxfId="96" priority="108">
      <formula>LEN(TRIM(Z5))=0</formula>
    </cfRule>
  </conditionalFormatting>
  <conditionalFormatting sqref="CI5:CT5">
    <cfRule type="containsBlanks" dxfId="95" priority="107">
      <formula>LEN(TRIM(CI5))=0</formula>
    </cfRule>
  </conditionalFormatting>
  <conditionalFormatting sqref="A1:U3 W1:XFD3 A259:XFD261 T239:XFD239 A240:XFD242 A252:XFD255 A243:Q251 T243:XFD251 T256:XFD258 A109:Q109 T109:XFD109 A110:XFD154 A156:XFD157 A162:XFD163 T158:XFD161 A169:XFD170 T164:XFD168 A177:XFD178 T171:XFD176 A188:XFD189 A179:R187 T179:XFD187 A199:XFD199 A190:R198 T190:XFD198 A239:B239 D239:Q239 A237:XFD238 A158:R161 A164:R168 A171:R176 A256:Q258 A282:XFD282 A285:XFD285 T286:XFD294 A286:Q294 A295:XFD298 A4:XFD108 A317:XFD1048576">
    <cfRule type="cellIs" dxfId="94" priority="106" operator="equal">
      <formula>0</formula>
    </cfRule>
  </conditionalFormatting>
  <conditionalFormatting sqref="V237:V261 V156:V199 V282:V303 V317:V1048576 V4:V154">
    <cfRule type="cellIs" dxfId="93" priority="105" operator="notEqual">
      <formula>0</formula>
    </cfRule>
  </conditionalFormatting>
  <conditionalFormatting sqref="W8 Z8:CT8">
    <cfRule type="cellIs" dxfId="92" priority="104" operator="notEqual">
      <formula>0</formula>
    </cfRule>
  </conditionalFormatting>
  <conditionalFormatting sqref="W318 Z318:CT318">
    <cfRule type="cellIs" dxfId="91" priority="103" operator="notEqual">
      <formula>0</formula>
    </cfRule>
  </conditionalFormatting>
  <conditionalFormatting sqref="A266:B267 T266:XFD267 D266:Q267">
    <cfRule type="cellIs" dxfId="90" priority="97" operator="equal">
      <formula>0</formula>
    </cfRule>
  </conditionalFormatting>
  <conditionalFormatting sqref="A262:XFD262 A268:XFD268 T263:XFD265 A263:B265 D263:Q265">
    <cfRule type="cellIs" dxfId="89" priority="100" operator="equal">
      <formula>0</formula>
    </cfRule>
  </conditionalFormatting>
  <conditionalFormatting sqref="V262:V265 V268">
    <cfRule type="cellIs" dxfId="88" priority="99" operator="notEqual">
      <formula>0</formula>
    </cfRule>
  </conditionalFormatting>
  <conditionalFormatting sqref="A269:XFD270">
    <cfRule type="cellIs" dxfId="87" priority="93" operator="equal">
      <formula>0</formula>
    </cfRule>
  </conditionalFormatting>
  <conditionalFormatting sqref="A271:Q271 T271:XFD271">
    <cfRule type="cellIs" dxfId="86" priority="91" operator="equal">
      <formula>0</formula>
    </cfRule>
  </conditionalFormatting>
  <conditionalFormatting sqref="V266:V267">
    <cfRule type="cellIs" dxfId="85" priority="96" operator="notEqual">
      <formula>0</formula>
    </cfRule>
  </conditionalFormatting>
  <conditionalFormatting sqref="A272:XFD272">
    <cfRule type="cellIs" dxfId="84" priority="88" operator="equal">
      <formula>0</formula>
    </cfRule>
  </conditionalFormatting>
  <conditionalFormatting sqref="V269:V270">
    <cfRule type="cellIs" dxfId="83" priority="92" operator="notEqual">
      <formula>0</formula>
    </cfRule>
  </conditionalFormatting>
  <conditionalFormatting sqref="V271">
    <cfRule type="cellIs" dxfId="82" priority="90" operator="notEqual">
      <formula>0</formula>
    </cfRule>
  </conditionalFormatting>
  <conditionalFormatting sqref="R271">
    <cfRule type="cellIs" dxfId="81" priority="89" operator="equal">
      <formula>0</formula>
    </cfRule>
  </conditionalFormatting>
  <conditionalFormatting sqref="V272">
    <cfRule type="cellIs" dxfId="80" priority="87" operator="notEqual">
      <formula>0</formula>
    </cfRule>
  </conditionalFormatting>
  <conditionalFormatting sqref="A273:Q273 T273:XFD273">
    <cfRule type="cellIs" dxfId="79" priority="86" operator="equal">
      <formula>0</formula>
    </cfRule>
  </conditionalFormatting>
  <conditionalFormatting sqref="V273">
    <cfRule type="cellIs" dxfId="78" priority="85" operator="notEqual">
      <formula>0</formula>
    </cfRule>
  </conditionalFormatting>
  <conditionalFormatting sqref="R273:S273">
    <cfRule type="cellIs" dxfId="77" priority="84" operator="equal">
      <formula>0</formula>
    </cfRule>
  </conditionalFormatting>
  <conditionalFormatting sqref="A274:XFD274">
    <cfRule type="cellIs" dxfId="76" priority="83" operator="equal">
      <formula>0</formula>
    </cfRule>
  </conditionalFormatting>
  <conditionalFormatting sqref="V274">
    <cfRule type="cellIs" dxfId="75" priority="82" operator="notEqual">
      <formula>0</formula>
    </cfRule>
  </conditionalFormatting>
  <conditionalFormatting sqref="A275:Q275 T275:XFD275">
    <cfRule type="cellIs" dxfId="74" priority="81" operator="equal">
      <formula>0</formula>
    </cfRule>
  </conditionalFormatting>
  <conditionalFormatting sqref="V275">
    <cfRule type="cellIs" dxfId="73" priority="80" operator="notEqual">
      <formula>0</formula>
    </cfRule>
  </conditionalFormatting>
  <conditionalFormatting sqref="A276:XFD276">
    <cfRule type="cellIs" dxfId="72" priority="78" operator="equal">
      <formula>0</formula>
    </cfRule>
  </conditionalFormatting>
  <conditionalFormatting sqref="V276">
    <cfRule type="cellIs" dxfId="71" priority="77" operator="notEqual">
      <formula>0</formula>
    </cfRule>
  </conditionalFormatting>
  <conditionalFormatting sqref="A277:XFD277">
    <cfRule type="cellIs" dxfId="70" priority="76" operator="equal">
      <formula>0</formula>
    </cfRule>
  </conditionalFormatting>
  <conditionalFormatting sqref="V277">
    <cfRule type="cellIs" dxfId="69" priority="75" operator="notEqual">
      <formula>0</formula>
    </cfRule>
  </conditionalFormatting>
  <conditionalFormatting sqref="A222:XFD224 A200:XFD219 A220:Q221 T220:XFD221">
    <cfRule type="cellIs" dxfId="68" priority="74" operator="equal">
      <formula>0</formula>
    </cfRule>
  </conditionalFormatting>
  <conditionalFormatting sqref="V200:V224">
    <cfRule type="cellIs" dxfId="67" priority="73" operator="notEqual">
      <formula>0</formula>
    </cfRule>
  </conditionalFormatting>
  <conditionalFormatting sqref="R220:S221">
    <cfRule type="cellIs" dxfId="66" priority="72" operator="equal">
      <formula>0</formula>
    </cfRule>
  </conditionalFormatting>
  <conditionalFormatting sqref="A225:XFD225 A231:XFD231 A226:Q226 T226:XFD228 A227:E228 G227:Q228 F227:F230">
    <cfRule type="cellIs" dxfId="65" priority="71" operator="equal">
      <formula>0</formula>
    </cfRule>
  </conditionalFormatting>
  <conditionalFormatting sqref="V225:V228 V231">
    <cfRule type="cellIs" dxfId="64" priority="70" operator="notEqual">
      <formula>0</formula>
    </cfRule>
  </conditionalFormatting>
  <conditionalFormatting sqref="R227:S228">
    <cfRule type="cellIs" dxfId="63" priority="69" operator="equal">
      <formula>0</formula>
    </cfRule>
  </conditionalFormatting>
  <conditionalFormatting sqref="A229:E230 T229:XFD230 G229:Q230">
    <cfRule type="cellIs" dxfId="62" priority="68" operator="equal">
      <formula>0</formula>
    </cfRule>
  </conditionalFormatting>
  <conditionalFormatting sqref="V229:V230">
    <cfRule type="cellIs" dxfId="61" priority="67" operator="notEqual">
      <formula>0</formula>
    </cfRule>
  </conditionalFormatting>
  <conditionalFormatting sqref="R229:S230">
    <cfRule type="cellIs" dxfId="60" priority="66" operator="equal">
      <formula>0</formula>
    </cfRule>
  </conditionalFormatting>
  <conditionalFormatting sqref="R226:S226">
    <cfRule type="cellIs" dxfId="59" priority="65" operator="equal">
      <formula>0</formula>
    </cfRule>
  </conditionalFormatting>
  <conditionalFormatting sqref="A232:XFD233">
    <cfRule type="cellIs" dxfId="58" priority="64" operator="equal">
      <formula>0</formula>
    </cfRule>
  </conditionalFormatting>
  <conditionalFormatting sqref="V232:V233">
    <cfRule type="cellIs" dxfId="57" priority="63" operator="notEqual">
      <formula>0</formula>
    </cfRule>
  </conditionalFormatting>
  <conditionalFormatting sqref="A234:Q234 T234:XFD234">
    <cfRule type="cellIs" dxfId="56" priority="62" operator="equal">
      <formula>0</formula>
    </cfRule>
  </conditionalFormatting>
  <conditionalFormatting sqref="V234">
    <cfRule type="cellIs" dxfId="55" priority="61" operator="notEqual">
      <formula>0</formula>
    </cfRule>
  </conditionalFormatting>
  <conditionalFormatting sqref="R234:S234">
    <cfRule type="cellIs" dxfId="54" priority="60" operator="equal">
      <formula>0</formula>
    </cfRule>
  </conditionalFormatting>
  <conditionalFormatting sqref="R239:S239">
    <cfRule type="cellIs" dxfId="53" priority="45" operator="equal">
      <formula>0</formula>
    </cfRule>
  </conditionalFormatting>
  <conditionalFormatting sqref="R243:S251">
    <cfRule type="cellIs" dxfId="52" priority="44" operator="equal">
      <formula>0</formula>
    </cfRule>
  </conditionalFormatting>
  <conditionalFormatting sqref="R256:S258">
    <cfRule type="cellIs" dxfId="51" priority="43" operator="equal">
      <formula>0</formula>
    </cfRule>
  </conditionalFormatting>
  <conditionalFormatting sqref="R263:S267">
    <cfRule type="cellIs" dxfId="50" priority="42" operator="equal">
      <formula>0</formula>
    </cfRule>
  </conditionalFormatting>
  <conditionalFormatting sqref="R109:S109">
    <cfRule type="cellIs" dxfId="49" priority="41" operator="equal">
      <formula>0</formula>
    </cfRule>
  </conditionalFormatting>
  <conditionalFormatting sqref="S271">
    <cfRule type="cellIs" dxfId="48" priority="40" operator="equal">
      <formula>0</formula>
    </cfRule>
  </conditionalFormatting>
  <conditionalFormatting sqref="A155:XFD155">
    <cfRule type="cellIs" dxfId="47" priority="37" operator="equal">
      <formula>0</formula>
    </cfRule>
  </conditionalFormatting>
  <conditionalFormatting sqref="V155">
    <cfRule type="cellIs" dxfId="46" priority="36" operator="notEqual">
      <formula>0</formula>
    </cfRule>
  </conditionalFormatting>
  <conditionalFormatting sqref="S158:S161">
    <cfRule type="cellIs" dxfId="45" priority="35" operator="equal">
      <formula>0</formula>
    </cfRule>
  </conditionalFormatting>
  <conditionalFormatting sqref="S164:S168">
    <cfRule type="cellIs" dxfId="44" priority="34" operator="equal">
      <formula>0</formula>
    </cfRule>
  </conditionalFormatting>
  <conditionalFormatting sqref="S171:S176">
    <cfRule type="cellIs" dxfId="43" priority="33" operator="equal">
      <formula>0</formula>
    </cfRule>
  </conditionalFormatting>
  <conditionalFormatting sqref="S179:S187">
    <cfRule type="cellIs" dxfId="42" priority="32" operator="equal">
      <formula>0</formula>
    </cfRule>
  </conditionalFormatting>
  <conditionalFormatting sqref="S190:S198">
    <cfRule type="cellIs" dxfId="41" priority="31" operator="equal">
      <formula>0</formula>
    </cfRule>
  </conditionalFormatting>
  <conditionalFormatting sqref="A235:XFD236">
    <cfRule type="cellIs" dxfId="40" priority="30" operator="equal">
      <formula>0</formula>
    </cfRule>
  </conditionalFormatting>
  <conditionalFormatting sqref="V235:V236">
    <cfRule type="cellIs" dxfId="39" priority="29" operator="notEqual">
      <formula>0</formula>
    </cfRule>
  </conditionalFormatting>
  <conditionalFormatting sqref="R275:S275">
    <cfRule type="cellIs" dxfId="38" priority="28" operator="equal">
      <formula>0</formula>
    </cfRule>
  </conditionalFormatting>
  <conditionalFormatting sqref="A279:XFD281">
    <cfRule type="cellIs" dxfId="37" priority="27" operator="equal">
      <formula>0</formula>
    </cfRule>
  </conditionalFormatting>
  <conditionalFormatting sqref="V279:V281">
    <cfRule type="cellIs" dxfId="36" priority="26" operator="notEqual">
      <formula>0</formula>
    </cfRule>
  </conditionalFormatting>
  <conditionalFormatting sqref="A278:XFD278">
    <cfRule type="cellIs" dxfId="35" priority="25" operator="equal">
      <formula>0</formula>
    </cfRule>
  </conditionalFormatting>
  <conditionalFormatting sqref="V278">
    <cfRule type="cellIs" dxfId="34" priority="24" operator="notEqual">
      <formula>0</formula>
    </cfRule>
  </conditionalFormatting>
  <conditionalFormatting sqref="C265:C267">
    <cfRule type="cellIs" dxfId="33" priority="23" operator="equal">
      <formula>0</formula>
    </cfRule>
  </conditionalFormatting>
  <conditionalFormatting sqref="C263:C264">
    <cfRule type="cellIs" dxfId="32" priority="22" operator="equal">
      <formula>0</formula>
    </cfRule>
  </conditionalFormatting>
  <conditionalFormatting sqref="A316:XFD316">
    <cfRule type="cellIs" dxfId="31" priority="21" operator="equal">
      <formula>0</formula>
    </cfRule>
  </conditionalFormatting>
  <conditionalFormatting sqref="V316">
    <cfRule type="cellIs" dxfId="30" priority="20" operator="notEqual">
      <formula>0</formula>
    </cfRule>
  </conditionalFormatting>
  <conditionalFormatting sqref="A301:XFD303 A283:XFD283 A299:Q300 T299:XFD300 A284:Q284 T284:XFD284">
    <cfRule type="cellIs" dxfId="29" priority="19" operator="equal">
      <formula>0</formula>
    </cfRule>
  </conditionalFormatting>
  <conditionalFormatting sqref="R299:S300">
    <cfRule type="cellIs" dxfId="28" priority="17" operator="equal">
      <formula>0</formula>
    </cfRule>
  </conditionalFormatting>
  <conditionalFormatting sqref="A304:XFD304 A310:XFD310 A305:Q305 T305:XFD307 A306:E307 G306:Q307 F306:F309">
    <cfRule type="cellIs" dxfId="27" priority="16" operator="equal">
      <formula>0</formula>
    </cfRule>
  </conditionalFormatting>
  <conditionalFormatting sqref="V304:V307 V310">
    <cfRule type="cellIs" dxfId="26" priority="15" operator="notEqual">
      <formula>0</formula>
    </cfRule>
  </conditionalFormatting>
  <conditionalFormatting sqref="R306:S307">
    <cfRule type="cellIs" dxfId="25" priority="14" operator="equal">
      <formula>0</formula>
    </cfRule>
  </conditionalFormatting>
  <conditionalFormatting sqref="A308:E309 T308:XFD309 G308:Q309">
    <cfRule type="cellIs" dxfId="24" priority="13" operator="equal">
      <formula>0</formula>
    </cfRule>
  </conditionalFormatting>
  <conditionalFormatting sqref="V308:V309">
    <cfRule type="cellIs" dxfId="23" priority="12" operator="notEqual">
      <formula>0</formula>
    </cfRule>
  </conditionalFormatting>
  <conditionalFormatting sqref="R308:S309">
    <cfRule type="cellIs" dxfId="22" priority="11" operator="equal">
      <formula>0</formula>
    </cfRule>
  </conditionalFormatting>
  <conditionalFormatting sqref="R305:S305">
    <cfRule type="cellIs" dxfId="21" priority="10" operator="equal">
      <formula>0</formula>
    </cfRule>
  </conditionalFormatting>
  <conditionalFormatting sqref="A311:XFD312">
    <cfRule type="cellIs" dxfId="20" priority="9" operator="equal">
      <formula>0</formula>
    </cfRule>
  </conditionalFormatting>
  <conditionalFormatting sqref="V311:V312">
    <cfRule type="cellIs" dxfId="19" priority="8" operator="notEqual">
      <formula>0</formula>
    </cfRule>
  </conditionalFormatting>
  <conditionalFormatting sqref="A313:Q313 T313:XFD313">
    <cfRule type="cellIs" dxfId="18" priority="7" operator="equal">
      <formula>0</formula>
    </cfRule>
  </conditionalFormatting>
  <conditionalFormatting sqref="V313">
    <cfRule type="cellIs" dxfId="17" priority="6" operator="notEqual">
      <formula>0</formula>
    </cfRule>
  </conditionalFormatting>
  <conditionalFormatting sqref="R313:S313">
    <cfRule type="cellIs" dxfId="16" priority="5" operator="equal">
      <formula>0</formula>
    </cfRule>
  </conditionalFormatting>
  <conditionalFormatting sqref="A314:XFD315">
    <cfRule type="cellIs" dxfId="15" priority="4" operator="equal">
      <formula>0</formula>
    </cfRule>
  </conditionalFormatting>
  <conditionalFormatting sqref="V314:V315">
    <cfRule type="cellIs" dxfId="14" priority="3" operator="notEqual">
      <formula>0</formula>
    </cfRule>
  </conditionalFormatting>
  <conditionalFormatting sqref="R284:S284">
    <cfRule type="cellIs" dxfId="13" priority="2" operator="equal">
      <formula>0</formula>
    </cfRule>
  </conditionalFormatting>
  <conditionalFormatting sqref="R286:S294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76" activePane="bottomRight" state="frozen"/>
      <selection activeCell="G29" sqref="G29"/>
      <selection pane="topRight" activeCell="G29" sqref="G29"/>
      <selection pane="bottomLeft" activeCell="G29" sqref="G29"/>
      <selection pane="bottomRight" activeCell="F218" sqref="F218:AE233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1" priority="3">
      <formula>LEN(TRIM(Z5))=0</formula>
    </cfRule>
  </conditionalFormatting>
  <conditionalFormatting sqref="AK5:CT5">
    <cfRule type="containsBlanks" dxfId="10" priority="2">
      <formula>LEN(TRIM(AK5))=0</formula>
    </cfRule>
  </conditionalFormatting>
  <conditionalFormatting sqref="A1:XFD1048576">
    <cfRule type="cellIs" dxfId="9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81" activePane="bottomRight" state="frozen"/>
      <selection activeCell="G29" sqref="G29"/>
      <selection pane="topRight" activeCell="G29" sqref="G29"/>
      <selection pane="bottomLeft" activeCell="G29" sqref="G29"/>
      <selection pane="bottomRight" activeCell="AA95" sqref="AA95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Repdd!$F$255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10000</v>
      </c>
      <c r="W155" s="65">
        <f ca="1">SUM(INDIRECT(ADDRESS(ROW(),SUMIFS($1:$1,$5:$5,1))):INDIRECT(ADDRESS(ROW(),SUMIFS($1:$1,$5:$5,MAX($5:$5)))))</f>
        <v>4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1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1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120000000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5000000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15000000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10000000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5000000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15000000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10000000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120000000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30000000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30000000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42142857.142857127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714285.7142857142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714285.7142857142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714285.7142857142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714285.7142857142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714285.7142857142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714285.7142857142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1071428.5714285714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1071428.5714285714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1071428.5714285714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1071428.5714285714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1071428.5714285714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1428571.4285714284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1428571.4285714284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1428571.4285714284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1428571.4285714284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1428571.4285714284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1428571.4285714284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1428571.4285714284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1428571.4285714284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1428571.4285714284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1428571.4285714284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1428571.4285714284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1428571.4285714284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1428571.4285714284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1428571.4285714284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1428571.4285714284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1428571.4285714284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1428571.4285714284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1428571.4285714284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1428571.4285714284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8" priority="7">
      <formula>LEN(TRIM(Z5))=0</formula>
    </cfRule>
  </conditionalFormatting>
  <conditionalFormatting sqref="CI5:CT5">
    <cfRule type="containsBlanks" dxfId="7" priority="6">
      <formula>LEN(TRIM(CI5))=0</formula>
    </cfRule>
  </conditionalFormatting>
  <conditionalFormatting sqref="A1:U3 W1:XFD3 A4:XFD144 A155:N155 Q155 T155:XFD155 A156:XFD1048576 A146:XFD154">
    <cfRule type="cellIs" dxfId="6" priority="5" operator="equal">
      <formula>0</formula>
    </cfRule>
  </conditionalFormatting>
  <conditionalFormatting sqref="V4:V144 V146:V1048576">
    <cfRule type="cellIs" dxfId="5" priority="4" operator="notEqual">
      <formula>0</formula>
    </cfRule>
  </conditionalFormatting>
  <conditionalFormatting sqref="A145:XFD145">
    <cfRule type="cellIs" dxfId="4" priority="3" operator="equal">
      <formula>0</formula>
    </cfRule>
  </conditionalFormatting>
  <conditionalFormatting sqref="R155:S155">
    <cfRule type="cellIs" dxfId="3" priority="2" operator="equal">
      <formula>0</formula>
    </cfRule>
  </conditionalFormatting>
  <conditionalFormatting sqref="O155:P15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142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156</v>
      </c>
    </row>
    <row r="13" spans="5:18" x14ac:dyDescent="0.3">
      <c r="M13" s="22" t="s">
        <v>24</v>
      </c>
      <c r="N13" s="18" t="s">
        <v>157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" priority="2">
      <formula>LEN(TRIM(Z5))=0</formula>
    </cfRule>
  </conditionalFormatting>
  <conditionalFormatting sqref="AK5:CT5">
    <cfRule type="containsBlanks" dxfId="0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info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2023-11-13T11:15:30Z</dcterms:modified>
</cp:coreProperties>
</file>